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tabRatio="587" activeTab="0"/>
  </bookViews>
  <sheets>
    <sheet name="YOLCU" sheetId="1" r:id="rId1"/>
    <sheet name="TÜM UÇAK" sheetId="2" r:id="rId2"/>
    <sheet name="TİCARİ UÇAK" sheetId="3" r:id="rId3"/>
    <sheet name="YÜK" sheetId="4" r:id="rId4"/>
    <sheet name="KARGO" sheetId="5" r:id="rId5"/>
  </sheets>
  <definedNames>
    <definedName name="_xlfn.IFERROR" hidden="1">#NAME?</definedName>
    <definedName name="_xlnm.Print_Area" localSheetId="4">'KARGO'!$A$1:$J$66</definedName>
    <definedName name="_xlnm.Print_Area" localSheetId="2">'TİCARİ UÇAK'!$A$1:$J$67</definedName>
    <definedName name="_xlnm.Print_Area" localSheetId="1">'TÜM UÇAK'!$A$1:$J$68</definedName>
    <definedName name="_xlnm.Print_Area" localSheetId="0">'YOLCU'!$A$1:$J$68</definedName>
    <definedName name="_xlnm.Print_Area" localSheetId="3">'YÜK'!$A$1:$J$65</definedName>
  </definedNames>
  <calcPr fullCalcOnLoad="1"/>
</workbook>
</file>

<file path=xl/sharedStrings.xml><?xml version="1.0" encoding="utf-8"?>
<sst xmlns="http://schemas.openxmlformats.org/spreadsheetml/2006/main" count="394" uniqueCount="83">
  <si>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</si>
  <si>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</si>
  <si>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</si>
  <si>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</si>
  <si>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</si>
  <si>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</si>
  <si>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</si>
  <si>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</si>
  <si>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</si>
  <si>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</si>
  <si>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</si>
  <si>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</si>
  <si>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</si>
  <si>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</si>
  <si>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</si>
  <si>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</si>
  <si>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</si>
  <si>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</si>
  <si>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</si>
  <si>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</si>
  <si>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</si>
  <si>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</si>
  <si>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</si>
  <si>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</si>
  <si>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</si>
  <si>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</si>
  <si>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</si>
  <si>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</si>
  <si>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</si>
  <si>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</si>
  <si>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</si>
  <si>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</si>
  <si>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</si>
  <si>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</si>
  <si>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</si>
  <si>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</si>
  <si>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</si>
  <si>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</si>
  <si>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</si>
  <si>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</si>
  <si>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</si>
  <si>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</si>
  <si>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</si>
  <si>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</si>
  <si>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</si>
  <si>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</si>
  <si>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</si>
  <si>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</si>
  <si>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</si>
  <si>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</si>
  <si>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</si>
  <si>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</si>
  <si>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</si>
  <si>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</si>
  <si>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</si>
  <si>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</si>
  <si>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</si>
  <si>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</si>
  <si>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</si>
  <si>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</si>
  <si>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</si>
  <si>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</si>
  <si>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</si>
  <si>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</si>
  <si>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Erzincan Yıldırım Akbulut</t>
  </si>
  <si>
    <t>Mardin Prof. Dr. Aziz Sancar</t>
  </si>
  <si>
    <t>Muş Sultan Alparslan</t>
  </si>
  <si>
    <t>Rize-Artvin</t>
  </si>
  <si>
    <t>Şanlıurfa Gap</t>
  </si>
  <si>
    <t>İstanbul (*)</t>
  </si>
  <si>
    <t>İstanbul Sabiha Gökçen (*)</t>
  </si>
  <si>
    <t>Gazipaşa Alanya (*)</t>
  </si>
  <si>
    <t>Aydın Çıldır (*)</t>
  </si>
  <si>
    <t>Eskişehir Hasan Polatkan (*)</t>
  </si>
  <si>
    <t>Zafer (*)</t>
  </si>
  <si>
    <t>Zonguldak Çaycuma (*)</t>
  </si>
  <si>
    <t>KARGO TRAFİĞİ (TON)</t>
  </si>
  <si>
    <t xml:space="preserve"> 2024/2023 (%)</t>
  </si>
  <si>
    <t xml:space="preserve">2023 MART SONU
</t>
  </si>
  <si>
    <t>2024 MART SONU
(Kesin Olmayan)</t>
  </si>
  <si>
    <t>TÜROB ÇALIŞMASI                                                                                                                                                                          TEKİL YOLCU SAYISI (DHMİ VERİLERİ / 2)</t>
  </si>
  <si>
    <t>2024/2023 Fark</t>
  </si>
  <si>
    <t>Ocak-Mart 2024 Dönemi (90 Gün) Günlük Yolcu Sayısı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</si>
</sst>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_-* #,##0_-;\-* #,##0_-;_-* &quot;-&quot;??_-;_-@_-"/>
    <numFmt numFmtId="170" formatCode="_-* #,##0.0_-;\-* #,##0.0_-;_-* &quot;-&quot;??_-;_-@_-"/>
    <numFmt numFmtId="171"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theme="1" tint="0.2499800026416778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0" borderId="0">
      <alignment/>
      <protection/>
    </xf>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94">
    <xf numFmtId="0" fontId="0" fillId="0" borderId="0" xfId="0" applyFont="1" applyAlignment="1">
      <alignment/>
    </xf>
    <xf numFmtId="2" fontId="5" fillId="33" borderId="10" xfId="57" applyNumberFormat="1" applyFont="1" applyFill="1" applyBorder="1" applyAlignment="1">
      <alignment horizontal="right" vertical="center"/>
    </xf>
    <xf numFmtId="2" fontId="5" fillId="33" borderId="11" xfId="57"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4"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4" applyNumberFormat="1" applyFont="1" applyFill="1" applyBorder="1" applyAlignment="1">
      <alignment horizontal="right" vertical="center"/>
    </xf>
    <xf numFmtId="166" fontId="10" fillId="33" borderId="12" xfId="64" applyNumberFormat="1" applyFont="1" applyFill="1" applyBorder="1" applyAlignment="1">
      <alignment horizontal="right" vertical="center"/>
    </xf>
    <xf numFmtId="0" fontId="5" fillId="39" borderId="14" xfId="57" applyNumberFormat="1" applyFont="1" applyFill="1" applyBorder="1" applyAlignment="1">
      <alignment horizontal="left" vertical="center"/>
    </xf>
    <xf numFmtId="167" fontId="10" fillId="39" borderId="0" xfId="60" applyNumberFormat="1" applyFont="1" applyFill="1" applyBorder="1" applyAlignment="1">
      <alignment vertical="center"/>
    </xf>
    <xf numFmtId="0" fontId="5" fillId="38" borderId="14" xfId="49" applyFont="1" applyFill="1" applyBorder="1" applyAlignment="1">
      <alignment horizontal="left" vertical="center"/>
      <protection/>
    </xf>
    <xf numFmtId="3" fontId="10" fillId="33" borderId="15" xfId="49" applyNumberFormat="1" applyFont="1" applyFill="1" applyBorder="1">
      <alignment/>
      <protection/>
    </xf>
    <xf numFmtId="3" fontId="5" fillId="37" borderId="0" xfId="41" applyNumberFormat="1" applyFont="1" applyFill="1" applyBorder="1" applyAlignment="1">
      <alignment horizontal="right" vertical="center"/>
    </xf>
    <xf numFmtId="166" fontId="5" fillId="37" borderId="0" xfId="64"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4" applyNumberFormat="1" applyFont="1" applyFill="1" applyBorder="1" applyAlignment="1">
      <alignment horizontal="right" vertical="center"/>
    </xf>
    <xf numFmtId="165" fontId="10" fillId="16" borderId="13" xfId="60" applyNumberFormat="1" applyFont="1" applyFill="1" applyBorder="1" applyAlignment="1">
      <alignment vertical="center"/>
    </xf>
    <xf numFmtId="165" fontId="10" fillId="16" borderId="0" xfId="60" applyNumberFormat="1" applyFont="1" applyFill="1" applyBorder="1" applyAlignment="1">
      <alignment vertical="center"/>
    </xf>
    <xf numFmtId="165" fontId="10" fillId="16" borderId="12" xfId="60" applyNumberFormat="1" applyFont="1" applyFill="1" applyBorder="1" applyAlignment="1">
      <alignment vertical="center"/>
    </xf>
    <xf numFmtId="165" fontId="10" fillId="16" borderId="14" xfId="60" applyNumberFormat="1" applyFont="1" applyFill="1" applyBorder="1" applyAlignment="1">
      <alignment vertical="center"/>
    </xf>
    <xf numFmtId="165" fontId="10" fillId="16" borderId="16" xfId="60" applyNumberFormat="1" applyFont="1" applyFill="1" applyBorder="1" applyAlignment="1">
      <alignment vertical="center"/>
    </xf>
    <xf numFmtId="165" fontId="10" fillId="16" borderId="17" xfId="60"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9"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4"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8" fillId="16" borderId="0" xfId="41" applyNumberFormat="1" applyFont="1" applyFill="1" applyBorder="1" applyAlignment="1">
      <alignment horizontal="right" vertical="center"/>
    </xf>
    <xf numFmtId="169" fontId="0" fillId="0" borderId="0" xfId="56" applyNumberFormat="1" applyFont="1" applyAlignment="1">
      <alignment/>
    </xf>
    <xf numFmtId="0" fontId="0" fillId="0" borderId="0" xfId="48">
      <alignment/>
      <protection/>
    </xf>
    <xf numFmtId="1" fontId="0" fillId="0" borderId="0" xfId="48" applyNumberFormat="1">
      <alignment/>
      <protection/>
    </xf>
    <xf numFmtId="0" fontId="0" fillId="0" borderId="0" xfId="48" applyAlignment="1">
      <alignment vertical="center"/>
      <protection/>
    </xf>
    <xf numFmtId="170" fontId="8" fillId="34" borderId="0" xfId="56" applyNumberFormat="1" applyFont="1" applyFill="1" applyBorder="1" applyAlignment="1">
      <alignment horizontal="right" vertical="center"/>
    </xf>
    <xf numFmtId="170" fontId="8" fillId="16" borderId="0" xfId="56" applyNumberFormat="1" applyFont="1" applyFill="1" applyBorder="1" applyAlignment="1">
      <alignment horizontal="right" vertical="center"/>
    </xf>
    <xf numFmtId="169" fontId="8" fillId="34" borderId="0" xfId="56" applyNumberFormat="1" applyFont="1" applyFill="1" applyBorder="1" applyAlignment="1">
      <alignment horizontal="right" vertical="center"/>
    </xf>
    <xf numFmtId="169" fontId="8" fillId="16" borderId="0" xfId="56" applyNumberFormat="1" applyFont="1" applyFill="1" applyBorder="1" applyAlignment="1">
      <alignment horizontal="right" vertical="center"/>
    </xf>
    <xf numFmtId="166" fontId="8" fillId="34" borderId="0" xfId="56" applyNumberFormat="1" applyFont="1" applyFill="1" applyBorder="1" applyAlignment="1">
      <alignment horizontal="right" vertical="center"/>
    </xf>
    <xf numFmtId="0" fontId="0" fillId="0" borderId="0" xfId="48" applyFont="1">
      <alignment/>
      <protection/>
    </xf>
    <xf numFmtId="169" fontId="8" fillId="34" borderId="0" xfId="56" applyNumberFormat="1" applyFont="1" applyFill="1" applyBorder="1" applyAlignment="1">
      <alignment horizontal="right"/>
    </xf>
    <xf numFmtId="3" fontId="4" fillId="40" borderId="0" xfId="41" applyNumberFormat="1" applyFont="1" applyFill="1" applyBorder="1" applyAlignment="1">
      <alignment horizontal="right" vertical="center"/>
    </xf>
    <xf numFmtId="165" fontId="10" fillId="16" borderId="13" xfId="60" applyNumberFormat="1" applyFont="1" applyFill="1" applyBorder="1" applyAlignment="1">
      <alignment horizontal="center" vertical="center"/>
    </xf>
    <xf numFmtId="165" fontId="10" fillId="16" borderId="0" xfId="60" applyNumberFormat="1" applyFont="1" applyFill="1" applyBorder="1" applyAlignment="1">
      <alignment horizontal="center" vertical="center"/>
    </xf>
    <xf numFmtId="165" fontId="10" fillId="16" borderId="12" xfId="60" applyNumberFormat="1" applyFont="1" applyFill="1" applyBorder="1" applyAlignment="1">
      <alignment horizontal="center" vertical="center"/>
    </xf>
    <xf numFmtId="165" fontId="10" fillId="16" borderId="14" xfId="60" applyNumberFormat="1" applyFont="1" applyFill="1" applyBorder="1" applyAlignment="1">
      <alignment horizontal="center" vertical="center"/>
    </xf>
    <xf numFmtId="165" fontId="10" fillId="16" borderId="16" xfId="60" applyNumberFormat="1" applyFont="1" applyFill="1" applyBorder="1" applyAlignment="1">
      <alignment horizontal="center" vertical="center"/>
    </xf>
    <xf numFmtId="165" fontId="10" fillId="16" borderId="17" xfId="60" applyNumberFormat="1" applyFont="1" applyFill="1" applyBorder="1" applyAlignment="1">
      <alignment horizontal="center" vertical="center"/>
    </xf>
    <xf numFmtId="0" fontId="0" fillId="0" borderId="18" xfId="0" applyBorder="1" applyAlignment="1">
      <alignment horizontal="left" wrapText="1"/>
    </xf>
    <xf numFmtId="165" fontId="44" fillId="16" borderId="19" xfId="57" applyNumberFormat="1" applyFont="1" applyFill="1" applyBorder="1" applyAlignment="1">
      <alignment horizontal="center" vertical="center"/>
    </xf>
    <xf numFmtId="165" fontId="44" fillId="16" borderId="18" xfId="57" applyNumberFormat="1" applyFont="1" applyFill="1" applyBorder="1" applyAlignment="1">
      <alignment horizontal="center" vertical="center"/>
    </xf>
    <xf numFmtId="165" fontId="44" fillId="16" borderId="20" xfId="57" applyNumberFormat="1" applyFont="1" applyFill="1" applyBorder="1" applyAlignment="1">
      <alignment horizontal="center" vertical="center"/>
    </xf>
    <xf numFmtId="165" fontId="4" fillId="33" borderId="13" xfId="57" applyNumberFormat="1" applyFont="1" applyFill="1" applyBorder="1" applyAlignment="1">
      <alignment horizontal="left" vertical="center"/>
    </xf>
    <xf numFmtId="165" fontId="4" fillId="33" borderId="21" xfId="57" applyNumberFormat="1" applyFont="1" applyFill="1" applyBorder="1" applyAlignment="1">
      <alignment horizontal="left" vertical="center"/>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center" vertical="center"/>
      <protection/>
    </xf>
    <xf numFmtId="0" fontId="5" fillId="33" borderId="12" xfId="57" applyFont="1" applyFill="1" applyBorder="1" applyAlignment="1" applyProtection="1">
      <alignment horizontal="center" vertical="center"/>
      <protection/>
    </xf>
    <xf numFmtId="166" fontId="10" fillId="39" borderId="16" xfId="60" applyNumberFormat="1" applyFont="1" applyFill="1" applyBorder="1" applyAlignment="1">
      <alignment horizontal="right" vertical="center"/>
    </xf>
    <xf numFmtId="166" fontId="10" fillId="39" borderId="17" xfId="60" applyNumberFormat="1" applyFont="1" applyFill="1" applyBorder="1" applyAlignment="1">
      <alignment horizontal="right" vertical="center"/>
    </xf>
    <xf numFmtId="166" fontId="10" fillId="33" borderId="18" xfId="64" applyNumberFormat="1" applyFont="1" applyFill="1" applyBorder="1" applyAlignment="1">
      <alignment horizontal="right" vertical="center"/>
    </xf>
    <xf numFmtId="166" fontId="10" fillId="33" borderId="20" xfId="64" applyNumberFormat="1" applyFont="1" applyFill="1" applyBorder="1" applyAlignment="1">
      <alignment horizontal="right" vertical="center"/>
    </xf>
    <xf numFmtId="166" fontId="10" fillId="33" borderId="15" xfId="49" applyNumberFormat="1" applyFont="1" applyFill="1" applyBorder="1" applyAlignment="1">
      <alignment horizontal="right"/>
      <protection/>
    </xf>
    <xf numFmtId="166" fontId="10" fillId="33" borderId="22" xfId="49" applyNumberFormat="1" applyFont="1" applyFill="1" applyBorder="1" applyAlignment="1">
      <alignment horizontal="right"/>
      <protection/>
    </xf>
    <xf numFmtId="165" fontId="4" fillId="33" borderId="13" xfId="57" applyNumberFormat="1" applyFont="1" applyFill="1" applyBorder="1" applyAlignment="1">
      <alignment horizontal="center" vertical="center"/>
    </xf>
    <xf numFmtId="165" fontId="4" fillId="33" borderId="21" xfId="57" applyNumberFormat="1" applyFont="1" applyFill="1" applyBorder="1" applyAlignment="1">
      <alignment horizontal="center" vertical="center"/>
    </xf>
    <xf numFmtId="0" fontId="0" fillId="0" borderId="18" xfId="48" applyBorder="1" applyAlignment="1">
      <alignment horizontal="left" wrapText="1"/>
      <protection/>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9" fillId="9" borderId="0" xfId="0" applyFont="1" applyFill="1" applyAlignment="1">
      <alignment horizontal="center" vertical="center" wrapText="1"/>
    </xf>
    <xf numFmtId="0" fontId="39" fillId="41"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0" fontId="39" fillId="17" borderId="0" xfId="0" applyFont="1" applyFill="1" applyAlignment="1">
      <alignment horizontal="center" vertical="center" wrapText="1"/>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8"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10"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 name="Yüzde 2" xfId="64"/>
  </cellStyles>
  <dxfs count="5">
    <dxf>
      <numFmt numFmtId="171" formatCode="0;;;@"/>
    </dxf>
    <dxf>
      <numFmt numFmtId="171" formatCode="0;;;@"/>
    </dxf>
    <dxf>
      <numFmt numFmtId="171" formatCode="0;;;@"/>
    </dxf>
    <dxf>
      <numFmt numFmtId="171" formatCode="0;;;@"/>
    </dxf>
    <dxf>
      <numFmt numFmtId="171"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71" zoomScaleNormal="71" zoomScalePageLayoutView="0" workbookViewId="0" topLeftCell="C1">
      <selection activeCell="M62" sqref="M62"/>
    </sheetView>
  </sheetViews>
  <sheetFormatPr defaultColWidth="9.140625" defaultRowHeight="15"/>
  <cols>
    <col min="1" max="1" width="41.140625" style="0" bestFit="1" customWidth="1"/>
    <col min="2" max="10" width="14.28125" style="0" customWidth="1"/>
    <col min="12" max="12" width="10.00390625" style="0" customWidth="1"/>
    <col min="13" max="13" width="12.140625" style="0" customWidth="1"/>
    <col min="14" max="14" width="10.57421875" style="0" customWidth="1"/>
    <col min="15" max="15" width="10.421875" style="0" customWidth="1"/>
    <col min="16" max="17" width="10.57421875" style="0" customWidth="1"/>
  </cols>
  <sheetData>
    <row r="1" spans="1:20" ht="25.5" customHeight="1">
      <c r="A1" s="62" t="s">
        <v>51</v>
      </c>
      <c r="B1" s="63"/>
      <c r="C1" s="63"/>
      <c r="D1" s="63"/>
      <c r="E1" s="63"/>
      <c r="F1" s="63"/>
      <c r="G1" s="63"/>
      <c r="H1" s="63"/>
      <c r="I1" s="63"/>
      <c r="J1" s="64"/>
      <c r="L1" s="79" t="s">
        <v>2</v>
      </c>
      <c r="M1" s="79" t="s">
        <v>3</v>
      </c>
      <c r="N1" s="80" t="s">
        <v>2</v>
      </c>
      <c r="O1" s="80" t="s">
        <v>3</v>
      </c>
      <c r="P1" s="81" t="s">
        <v>2</v>
      </c>
      <c r="Q1" s="81" t="s">
        <v>3</v>
      </c>
      <c r="R1" s="82" t="s">
        <v>82</v>
      </c>
      <c r="S1" s="82"/>
      <c r="T1" s="82"/>
    </row>
    <row r="2" spans="1:20" ht="35.25" customHeight="1">
      <c r="A2" s="76" t="s">
        <v>1</v>
      </c>
      <c r="B2" s="67" t="s">
        <v>78</v>
      </c>
      <c r="C2" s="67"/>
      <c r="D2" s="67"/>
      <c r="E2" s="67" t="s">
        <v>79</v>
      </c>
      <c r="F2" s="67"/>
      <c r="G2" s="67"/>
      <c r="H2" s="68" t="s">
        <v>77</v>
      </c>
      <c r="I2" s="68"/>
      <c r="J2" s="69"/>
      <c r="L2" s="83" t="s">
        <v>80</v>
      </c>
      <c r="M2" s="83"/>
      <c r="N2" s="83"/>
      <c r="O2" s="83"/>
      <c r="P2" s="83"/>
      <c r="Q2" s="83"/>
      <c r="R2" s="82"/>
      <c r="S2" s="82"/>
      <c r="T2" s="82"/>
    </row>
    <row r="3" spans="1:20" ht="14.25">
      <c r="A3" s="77"/>
      <c r="B3" s="1" t="s">
        <v>2</v>
      </c>
      <c r="C3" s="1" t="s">
        <v>3</v>
      </c>
      <c r="D3" s="1" t="s">
        <v>4</v>
      </c>
      <c r="E3" s="1" t="s">
        <v>2</v>
      </c>
      <c r="F3" s="1" t="s">
        <v>3</v>
      </c>
      <c r="G3" s="1" t="s">
        <v>4</v>
      </c>
      <c r="H3" s="1" t="s">
        <v>2</v>
      </c>
      <c r="I3" s="1" t="s">
        <v>3</v>
      </c>
      <c r="J3" s="2" t="s">
        <v>4</v>
      </c>
      <c r="L3" s="84">
        <v>2023</v>
      </c>
      <c r="M3" s="84"/>
      <c r="N3" s="85">
        <v>2024</v>
      </c>
      <c r="O3" s="85"/>
      <c r="P3" s="86" t="s">
        <v>81</v>
      </c>
      <c r="Q3" s="86"/>
      <c r="R3" s="87" t="s">
        <v>2</v>
      </c>
      <c r="S3" s="87" t="s">
        <v>3</v>
      </c>
      <c r="T3" s="79" t="s">
        <v>4</v>
      </c>
    </row>
    <row r="4" spans="1:20" ht="14.25">
      <c r="A4" s="10" t="s">
        <v>5</v>
      </c>
      <c r="B4" s="3">
        <v>0</v>
      </c>
      <c r="C4" s="3">
        <v>0</v>
      </c>
      <c r="D4" s="3">
        <v>0</v>
      </c>
      <c r="E4" s="3">
        <v>0</v>
      </c>
      <c r="F4" s="3">
        <v>0</v>
      </c>
      <c r="G4" s="3">
        <v>0</v>
      </c>
      <c r="H4" s="4">
        <v>0</v>
      </c>
      <c r="I4" s="4">
        <v>0</v>
      </c>
      <c r="J4" s="5">
        <v>0</v>
      </c>
      <c r="L4" s="88">
        <f>B4/2</f>
        <v>0</v>
      </c>
      <c r="M4" s="88">
        <f>C4/2</f>
        <v>0</v>
      </c>
      <c r="N4" s="89">
        <f>E4/2</f>
        <v>0</v>
      </c>
      <c r="O4" s="89">
        <f>F4/2</f>
        <v>0</v>
      </c>
      <c r="P4" s="90">
        <f>N4-L4</f>
        <v>0</v>
      </c>
      <c r="Q4" s="90">
        <f>O4-M4</f>
        <v>0</v>
      </c>
      <c r="R4" s="91">
        <f>N4/90</f>
        <v>0</v>
      </c>
      <c r="S4" s="91">
        <f>O4/90</f>
        <v>0</v>
      </c>
      <c r="T4" s="91">
        <f>R4+S4</f>
        <v>0</v>
      </c>
    </row>
    <row r="5" spans="1:20" ht="14.25">
      <c r="A5" s="6" t="s">
        <v>69</v>
      </c>
      <c r="B5" s="7">
        <v>3338740</v>
      </c>
      <c r="C5" s="7">
        <v>12899169</v>
      </c>
      <c r="D5" s="7">
        <v>16237909</v>
      </c>
      <c r="E5" s="7">
        <v>3558813</v>
      </c>
      <c r="F5" s="7">
        <v>14113158</v>
      </c>
      <c r="G5" s="7">
        <v>17671971</v>
      </c>
      <c r="H5" s="8">
        <v>6.591498589288175</v>
      </c>
      <c r="I5" s="8">
        <v>9.411373709422676</v>
      </c>
      <c r="J5" s="9">
        <v>8.831568153264069</v>
      </c>
      <c r="L5" s="88">
        <f>B5/2</f>
        <v>1669370</v>
      </c>
      <c r="M5" s="88">
        <f>C5/2</f>
        <v>6449584.5</v>
      </c>
      <c r="N5" s="89">
        <f>E5/2</f>
        <v>1779406.5</v>
      </c>
      <c r="O5" s="89">
        <f>F5/2</f>
        <v>7056579</v>
      </c>
      <c r="P5" s="90">
        <f>N5-L5</f>
        <v>110036.5</v>
      </c>
      <c r="Q5" s="90">
        <f>O5-M5</f>
        <v>606994.5</v>
      </c>
      <c r="R5" s="91">
        <f aca="true" t="shared" si="0" ref="R5:R60">N5/90</f>
        <v>19771.183333333334</v>
      </c>
      <c r="S5" s="91">
        <f aca="true" t="shared" si="1" ref="S5:S60">O5/90</f>
        <v>78406.43333333333</v>
      </c>
      <c r="T5" s="91">
        <f aca="true" t="shared" si="2" ref="T5:T62">R5+S5</f>
        <v>98177.61666666667</v>
      </c>
    </row>
    <row r="6" spans="1:20" ht="14.25">
      <c r="A6" s="10" t="s">
        <v>70</v>
      </c>
      <c r="B6" s="3">
        <v>3519405</v>
      </c>
      <c r="C6" s="3">
        <v>4208639</v>
      </c>
      <c r="D6" s="3">
        <v>7728044</v>
      </c>
      <c r="E6" s="3">
        <v>4294968</v>
      </c>
      <c r="F6" s="3">
        <v>5137115</v>
      </c>
      <c r="G6" s="3">
        <v>9432083</v>
      </c>
      <c r="H6" s="4">
        <v>22.03676473722121</v>
      </c>
      <c r="I6" s="4">
        <v>22.061193654290616</v>
      </c>
      <c r="J6" s="5">
        <v>22.050068555510293</v>
      </c>
      <c r="L6" s="88">
        <f aca="true" t="shared" si="3" ref="L6:M47">B6/2</f>
        <v>1759702.5</v>
      </c>
      <c r="M6" s="88">
        <f t="shared" si="3"/>
        <v>2104319.5</v>
      </c>
      <c r="N6" s="89">
        <f aca="true" t="shared" si="4" ref="N6:O47">E6/2</f>
        <v>2147484</v>
      </c>
      <c r="O6" s="89">
        <f t="shared" si="4"/>
        <v>2568557.5</v>
      </c>
      <c r="P6" s="90">
        <f aca="true" t="shared" si="5" ref="P6:Q47">N6-L6</f>
        <v>387781.5</v>
      </c>
      <c r="Q6" s="90">
        <f t="shared" si="5"/>
        <v>464238</v>
      </c>
      <c r="R6" s="91">
        <f t="shared" si="0"/>
        <v>23860.933333333334</v>
      </c>
      <c r="S6" s="91">
        <f t="shared" si="1"/>
        <v>28539.527777777777</v>
      </c>
      <c r="T6" s="91">
        <f t="shared" si="2"/>
        <v>52400.461111111115</v>
      </c>
    </row>
    <row r="7" spans="1:20" ht="14.25">
      <c r="A7" s="6" t="s">
        <v>6</v>
      </c>
      <c r="B7" s="7">
        <v>1979997</v>
      </c>
      <c r="C7" s="7">
        <v>483186</v>
      </c>
      <c r="D7" s="7">
        <v>2463183</v>
      </c>
      <c r="E7" s="7">
        <v>2205949</v>
      </c>
      <c r="F7" s="7">
        <v>682017</v>
      </c>
      <c r="G7" s="7">
        <v>2887966</v>
      </c>
      <c r="H7" s="8">
        <v>11.411734462223933</v>
      </c>
      <c r="I7" s="8">
        <v>41.14999192857409</v>
      </c>
      <c r="J7" s="9">
        <v>17.245287905933097</v>
      </c>
      <c r="L7" s="88">
        <f t="shared" si="3"/>
        <v>989998.5</v>
      </c>
      <c r="M7" s="88">
        <f t="shared" si="3"/>
        <v>241593</v>
      </c>
      <c r="N7" s="89">
        <f t="shared" si="4"/>
        <v>1102974.5</v>
      </c>
      <c r="O7" s="89">
        <f t="shared" si="4"/>
        <v>341008.5</v>
      </c>
      <c r="P7" s="90">
        <f t="shared" si="5"/>
        <v>112976</v>
      </c>
      <c r="Q7" s="90">
        <f t="shared" si="5"/>
        <v>99415.5</v>
      </c>
      <c r="R7" s="91">
        <f t="shared" si="0"/>
        <v>12255.272222222222</v>
      </c>
      <c r="S7" s="91">
        <f t="shared" si="1"/>
        <v>3788.983333333333</v>
      </c>
      <c r="T7" s="91">
        <f t="shared" si="2"/>
        <v>16044.255555555555</v>
      </c>
    </row>
    <row r="8" spans="1:20" ht="14.25">
      <c r="A8" s="10" t="s">
        <v>7</v>
      </c>
      <c r="B8" s="3">
        <v>1506669</v>
      </c>
      <c r="C8" s="3">
        <v>434730</v>
      </c>
      <c r="D8" s="3">
        <v>1941399</v>
      </c>
      <c r="E8" s="3">
        <v>1619732</v>
      </c>
      <c r="F8" s="3">
        <v>613224</v>
      </c>
      <c r="G8" s="3">
        <v>2232956</v>
      </c>
      <c r="H8" s="4">
        <v>7.50416979442731</v>
      </c>
      <c r="I8" s="4">
        <v>41.05858808915879</v>
      </c>
      <c r="J8" s="5">
        <v>15.017881434985803</v>
      </c>
      <c r="L8" s="88">
        <f t="shared" si="3"/>
        <v>753334.5</v>
      </c>
      <c r="M8" s="88">
        <f t="shared" si="3"/>
        <v>217365</v>
      </c>
      <c r="N8" s="89">
        <f t="shared" si="4"/>
        <v>809866</v>
      </c>
      <c r="O8" s="89">
        <f t="shared" si="4"/>
        <v>306612</v>
      </c>
      <c r="P8" s="90">
        <f t="shared" si="5"/>
        <v>56531.5</v>
      </c>
      <c r="Q8" s="90">
        <f t="shared" si="5"/>
        <v>89247</v>
      </c>
      <c r="R8" s="91">
        <f t="shared" si="0"/>
        <v>8998.511111111111</v>
      </c>
      <c r="S8" s="91">
        <f t="shared" si="1"/>
        <v>3406.8</v>
      </c>
      <c r="T8" s="91">
        <f t="shared" si="2"/>
        <v>12405.31111111111</v>
      </c>
    </row>
    <row r="9" spans="1:20" ht="14.25">
      <c r="A9" s="6" t="s">
        <v>8</v>
      </c>
      <c r="B9" s="7">
        <v>1209342</v>
      </c>
      <c r="C9" s="7">
        <v>1528537</v>
      </c>
      <c r="D9" s="7">
        <v>2737879</v>
      </c>
      <c r="E9" s="7">
        <v>1431546</v>
      </c>
      <c r="F9" s="7">
        <v>1892236</v>
      </c>
      <c r="G9" s="7">
        <v>3323782</v>
      </c>
      <c r="H9" s="8">
        <v>18.37395873127701</v>
      </c>
      <c r="I9" s="8">
        <v>23.793928442687353</v>
      </c>
      <c r="J9" s="9">
        <v>21.399886554519025</v>
      </c>
      <c r="L9" s="88">
        <f t="shared" si="3"/>
        <v>604671</v>
      </c>
      <c r="M9" s="88">
        <f t="shared" si="3"/>
        <v>764268.5</v>
      </c>
      <c r="N9" s="89">
        <f t="shared" si="4"/>
        <v>715773</v>
      </c>
      <c r="O9" s="89">
        <f t="shared" si="4"/>
        <v>946118</v>
      </c>
      <c r="P9" s="90">
        <f t="shared" si="5"/>
        <v>111102</v>
      </c>
      <c r="Q9" s="90">
        <f t="shared" si="5"/>
        <v>181849.5</v>
      </c>
      <c r="R9" s="91">
        <f t="shared" si="0"/>
        <v>7953.033333333334</v>
      </c>
      <c r="S9" s="91">
        <f t="shared" si="1"/>
        <v>10512.422222222222</v>
      </c>
      <c r="T9" s="91">
        <f t="shared" si="2"/>
        <v>18465.455555555556</v>
      </c>
    </row>
    <row r="10" spans="1:20" ht="14.25">
      <c r="A10" s="10" t="s">
        <v>71</v>
      </c>
      <c r="B10" s="3">
        <v>85551</v>
      </c>
      <c r="C10" s="3">
        <v>19549</v>
      </c>
      <c r="D10" s="3">
        <v>105100</v>
      </c>
      <c r="E10" s="3">
        <v>98922</v>
      </c>
      <c r="F10" s="3">
        <v>36729</v>
      </c>
      <c r="G10" s="3">
        <v>135651</v>
      </c>
      <c r="H10" s="4">
        <v>15.62927376652523</v>
      </c>
      <c r="I10" s="4">
        <v>87.881733080976</v>
      </c>
      <c r="J10" s="5">
        <v>29.068506184586106</v>
      </c>
      <c r="L10" s="88">
        <f t="shared" si="3"/>
        <v>42775.5</v>
      </c>
      <c r="M10" s="88">
        <f t="shared" si="3"/>
        <v>9774.5</v>
      </c>
      <c r="N10" s="89">
        <f t="shared" si="4"/>
        <v>49461</v>
      </c>
      <c r="O10" s="89">
        <f t="shared" si="4"/>
        <v>18364.5</v>
      </c>
      <c r="P10" s="90">
        <f t="shared" si="5"/>
        <v>6685.5</v>
      </c>
      <c r="Q10" s="90">
        <f t="shared" si="5"/>
        <v>8590</v>
      </c>
      <c r="R10" s="91">
        <f t="shared" si="0"/>
        <v>549.5666666666667</v>
      </c>
      <c r="S10" s="91">
        <f t="shared" si="1"/>
        <v>204.05</v>
      </c>
      <c r="T10" s="91">
        <f t="shared" si="2"/>
        <v>753.6166666666668</v>
      </c>
    </row>
    <row r="11" spans="1:20" ht="14.25">
      <c r="A11" s="6" t="s">
        <v>9</v>
      </c>
      <c r="B11" s="7">
        <v>201312</v>
      </c>
      <c r="C11" s="7">
        <v>51425</v>
      </c>
      <c r="D11" s="7">
        <v>252737</v>
      </c>
      <c r="E11" s="7">
        <v>210547</v>
      </c>
      <c r="F11" s="7">
        <v>45390</v>
      </c>
      <c r="G11" s="7">
        <v>255937</v>
      </c>
      <c r="H11" s="8">
        <v>4.587406612621205</v>
      </c>
      <c r="I11" s="8">
        <v>-11.735537190082644</v>
      </c>
      <c r="J11" s="9">
        <v>1.266138317697844</v>
      </c>
      <c r="L11" s="88">
        <f t="shared" si="3"/>
        <v>100656</v>
      </c>
      <c r="M11" s="88">
        <f t="shared" si="3"/>
        <v>25712.5</v>
      </c>
      <c r="N11" s="89">
        <f t="shared" si="4"/>
        <v>105273.5</v>
      </c>
      <c r="O11" s="89">
        <f t="shared" si="4"/>
        <v>22695</v>
      </c>
      <c r="P11" s="90">
        <f t="shared" si="5"/>
        <v>4617.5</v>
      </c>
      <c r="Q11" s="90">
        <f t="shared" si="5"/>
        <v>-3017.5</v>
      </c>
      <c r="R11" s="91">
        <f t="shared" si="0"/>
        <v>1169.7055555555555</v>
      </c>
      <c r="S11" s="91">
        <f t="shared" si="1"/>
        <v>252.16666666666666</v>
      </c>
      <c r="T11" s="91">
        <f t="shared" si="2"/>
        <v>1421.8722222222223</v>
      </c>
    </row>
    <row r="12" spans="1:20" ht="14.25">
      <c r="A12" s="10" t="s">
        <v>10</v>
      </c>
      <c r="B12" s="3">
        <v>252521</v>
      </c>
      <c r="C12" s="3">
        <v>11776</v>
      </c>
      <c r="D12" s="3">
        <v>264297</v>
      </c>
      <c r="E12" s="3">
        <v>284883</v>
      </c>
      <c r="F12" s="3">
        <v>10844</v>
      </c>
      <c r="G12" s="3">
        <v>295727</v>
      </c>
      <c r="H12" s="4">
        <v>12.81556781416199</v>
      </c>
      <c r="I12" s="4">
        <v>-7.914402173913043</v>
      </c>
      <c r="J12" s="5">
        <v>11.89192461511103</v>
      </c>
      <c r="L12" s="88">
        <f t="shared" si="3"/>
        <v>126260.5</v>
      </c>
      <c r="M12" s="88">
        <f t="shared" si="3"/>
        <v>5888</v>
      </c>
      <c r="N12" s="89">
        <f t="shared" si="4"/>
        <v>142441.5</v>
      </c>
      <c r="O12" s="89">
        <f t="shared" si="4"/>
        <v>5422</v>
      </c>
      <c r="P12" s="90">
        <f t="shared" si="5"/>
        <v>16181</v>
      </c>
      <c r="Q12" s="90">
        <f t="shared" si="5"/>
        <v>-466</v>
      </c>
      <c r="R12" s="91">
        <f t="shared" si="0"/>
        <v>1582.6833333333334</v>
      </c>
      <c r="S12" s="91">
        <f t="shared" si="1"/>
        <v>60.24444444444445</v>
      </c>
      <c r="T12" s="91">
        <f t="shared" si="2"/>
        <v>1642.927777777778</v>
      </c>
    </row>
    <row r="13" spans="1:20" ht="14.25">
      <c r="A13" s="6" t="s">
        <v>11</v>
      </c>
      <c r="B13" s="7">
        <v>776159</v>
      </c>
      <c r="C13" s="7">
        <v>135221</v>
      </c>
      <c r="D13" s="7">
        <v>911380</v>
      </c>
      <c r="E13" s="7">
        <v>1001637</v>
      </c>
      <c r="F13" s="7">
        <v>195327</v>
      </c>
      <c r="G13" s="7">
        <v>1196964</v>
      </c>
      <c r="H13" s="8">
        <v>29.050490943221686</v>
      </c>
      <c r="I13" s="8">
        <v>44.45019634524223</v>
      </c>
      <c r="J13" s="9">
        <v>31.33533761987316</v>
      </c>
      <c r="L13" s="88">
        <f t="shared" si="3"/>
        <v>388079.5</v>
      </c>
      <c r="M13" s="88">
        <f t="shared" si="3"/>
        <v>67610.5</v>
      </c>
      <c r="N13" s="89">
        <f t="shared" si="4"/>
        <v>500818.5</v>
      </c>
      <c r="O13" s="89">
        <f t="shared" si="4"/>
        <v>97663.5</v>
      </c>
      <c r="P13" s="90">
        <f t="shared" si="5"/>
        <v>112739</v>
      </c>
      <c r="Q13" s="90">
        <f t="shared" si="5"/>
        <v>30053</v>
      </c>
      <c r="R13" s="91">
        <f t="shared" si="0"/>
        <v>5564.65</v>
      </c>
      <c r="S13" s="91">
        <f t="shared" si="1"/>
        <v>1085.15</v>
      </c>
      <c r="T13" s="91">
        <f t="shared" si="2"/>
        <v>6649.799999999999</v>
      </c>
    </row>
    <row r="14" spans="1:20" ht="14.25">
      <c r="A14" s="10" t="s">
        <v>12</v>
      </c>
      <c r="B14" s="3">
        <v>515635</v>
      </c>
      <c r="C14" s="3">
        <v>37327</v>
      </c>
      <c r="D14" s="3">
        <v>552962</v>
      </c>
      <c r="E14" s="3">
        <v>581538</v>
      </c>
      <c r="F14" s="3">
        <v>32918</v>
      </c>
      <c r="G14" s="3">
        <v>614456</v>
      </c>
      <c r="H14" s="4">
        <v>12.780940006012004</v>
      </c>
      <c r="I14" s="4">
        <v>-11.811825220349881</v>
      </c>
      <c r="J14" s="5">
        <v>11.12083651317812</v>
      </c>
      <c r="L14" s="88">
        <f t="shared" si="3"/>
        <v>257817.5</v>
      </c>
      <c r="M14" s="88">
        <f t="shared" si="3"/>
        <v>18663.5</v>
      </c>
      <c r="N14" s="89">
        <f t="shared" si="4"/>
        <v>290769</v>
      </c>
      <c r="O14" s="89">
        <f t="shared" si="4"/>
        <v>16459</v>
      </c>
      <c r="P14" s="90">
        <f t="shared" si="5"/>
        <v>32951.5</v>
      </c>
      <c r="Q14" s="90">
        <f t="shared" si="5"/>
        <v>-2204.5</v>
      </c>
      <c r="R14" s="91">
        <f t="shared" si="0"/>
        <v>3230.766666666667</v>
      </c>
      <c r="S14" s="91">
        <f t="shared" si="1"/>
        <v>182.87777777777777</v>
      </c>
      <c r="T14" s="91">
        <f t="shared" si="2"/>
        <v>3413.6444444444446</v>
      </c>
    </row>
    <row r="15" spans="1:20" ht="14.25">
      <c r="A15" s="6" t="s">
        <v>13</v>
      </c>
      <c r="B15" s="7">
        <v>256193</v>
      </c>
      <c r="C15" s="7">
        <v>2253</v>
      </c>
      <c r="D15" s="7">
        <v>258446</v>
      </c>
      <c r="E15" s="7">
        <v>295808</v>
      </c>
      <c r="F15" s="7">
        <v>1923</v>
      </c>
      <c r="G15" s="7">
        <v>297731</v>
      </c>
      <c r="H15" s="8">
        <v>15.462951759025422</v>
      </c>
      <c r="I15" s="8">
        <v>-14.647137150466044</v>
      </c>
      <c r="J15" s="9">
        <v>15.200467409052568</v>
      </c>
      <c r="L15" s="88">
        <f t="shared" si="3"/>
        <v>128096.5</v>
      </c>
      <c r="M15" s="88">
        <f t="shared" si="3"/>
        <v>1126.5</v>
      </c>
      <c r="N15" s="89">
        <f t="shared" si="4"/>
        <v>147904</v>
      </c>
      <c r="O15" s="89">
        <f t="shared" si="4"/>
        <v>961.5</v>
      </c>
      <c r="P15" s="90">
        <f t="shared" si="5"/>
        <v>19807.5</v>
      </c>
      <c r="Q15" s="90">
        <f t="shared" si="5"/>
        <v>-165</v>
      </c>
      <c r="R15" s="91">
        <f t="shared" si="0"/>
        <v>1643.3777777777777</v>
      </c>
      <c r="S15" s="91">
        <f t="shared" si="1"/>
        <v>10.683333333333334</v>
      </c>
      <c r="T15" s="91">
        <f t="shared" si="2"/>
        <v>1654.0611111111111</v>
      </c>
    </row>
    <row r="16" spans="1:20" ht="14.25">
      <c r="A16" s="10" t="s">
        <v>14</v>
      </c>
      <c r="B16" s="3">
        <v>468410</v>
      </c>
      <c r="C16" s="3">
        <v>54070</v>
      </c>
      <c r="D16" s="3">
        <v>522480</v>
      </c>
      <c r="E16" s="3">
        <v>561819</v>
      </c>
      <c r="F16" s="3">
        <v>68644</v>
      </c>
      <c r="G16" s="3">
        <v>630463</v>
      </c>
      <c r="H16" s="4">
        <v>19.941717725923873</v>
      </c>
      <c r="I16" s="4">
        <v>26.953948585167375</v>
      </c>
      <c r="J16" s="5">
        <v>20.667393967233195</v>
      </c>
      <c r="L16" s="88">
        <f t="shared" si="3"/>
        <v>234205</v>
      </c>
      <c r="M16" s="88">
        <f t="shared" si="3"/>
        <v>27035</v>
      </c>
      <c r="N16" s="89">
        <f t="shared" si="4"/>
        <v>280909.5</v>
      </c>
      <c r="O16" s="89">
        <f t="shared" si="4"/>
        <v>34322</v>
      </c>
      <c r="P16" s="90">
        <f t="shared" si="5"/>
        <v>46704.5</v>
      </c>
      <c r="Q16" s="90">
        <f t="shared" si="5"/>
        <v>7287</v>
      </c>
      <c r="R16" s="91">
        <f t="shared" si="0"/>
        <v>3121.2166666666667</v>
      </c>
      <c r="S16" s="91">
        <f t="shared" si="1"/>
        <v>381.35555555555555</v>
      </c>
      <c r="T16" s="91">
        <f t="shared" si="2"/>
        <v>3502.572222222222</v>
      </c>
    </row>
    <row r="17" spans="1:20" ht="14.25">
      <c r="A17" s="6" t="s">
        <v>15</v>
      </c>
      <c r="B17" s="7">
        <v>54468</v>
      </c>
      <c r="C17" s="7">
        <v>331</v>
      </c>
      <c r="D17" s="7">
        <v>54799</v>
      </c>
      <c r="E17" s="7">
        <v>87368</v>
      </c>
      <c r="F17" s="7">
        <v>1239</v>
      </c>
      <c r="G17" s="7">
        <v>88607</v>
      </c>
      <c r="H17" s="8">
        <v>60.40243812880958</v>
      </c>
      <c r="I17" s="8">
        <v>274.32024169184285</v>
      </c>
      <c r="J17" s="9">
        <v>61.69455647000858</v>
      </c>
      <c r="L17" s="88">
        <f t="shared" si="3"/>
        <v>27234</v>
      </c>
      <c r="M17" s="88">
        <f t="shared" si="3"/>
        <v>165.5</v>
      </c>
      <c r="N17" s="89">
        <f t="shared" si="4"/>
        <v>43684</v>
      </c>
      <c r="O17" s="89">
        <f t="shared" si="4"/>
        <v>619.5</v>
      </c>
      <c r="P17" s="90">
        <f t="shared" si="5"/>
        <v>16450</v>
      </c>
      <c r="Q17" s="90">
        <f t="shared" si="5"/>
        <v>454</v>
      </c>
      <c r="R17" s="91">
        <f t="shared" si="0"/>
        <v>485.3777777777778</v>
      </c>
      <c r="S17" s="91">
        <f t="shared" si="1"/>
        <v>6.883333333333334</v>
      </c>
      <c r="T17" s="91">
        <f t="shared" si="2"/>
        <v>492.2611111111111</v>
      </c>
    </row>
    <row r="18" spans="1:20" ht="14.25">
      <c r="A18" s="10" t="s">
        <v>16</v>
      </c>
      <c r="B18" s="3">
        <v>71428</v>
      </c>
      <c r="C18" s="3">
        <v>773</v>
      </c>
      <c r="D18" s="3">
        <v>72201</v>
      </c>
      <c r="E18" s="3">
        <v>74265</v>
      </c>
      <c r="F18" s="3">
        <v>1283</v>
      </c>
      <c r="G18" s="3">
        <v>75548</v>
      </c>
      <c r="H18" s="4">
        <v>3.971831774654197</v>
      </c>
      <c r="I18" s="4">
        <v>65.97671410090557</v>
      </c>
      <c r="J18" s="5">
        <v>4.635669866068337</v>
      </c>
      <c r="L18" s="88">
        <f t="shared" si="3"/>
        <v>35714</v>
      </c>
      <c r="M18" s="88">
        <f t="shared" si="3"/>
        <v>386.5</v>
      </c>
      <c r="N18" s="89">
        <f t="shared" si="4"/>
        <v>37132.5</v>
      </c>
      <c r="O18" s="89">
        <f t="shared" si="4"/>
        <v>641.5</v>
      </c>
      <c r="P18" s="90">
        <f t="shared" si="5"/>
        <v>1418.5</v>
      </c>
      <c r="Q18" s="90">
        <f t="shared" si="5"/>
        <v>255</v>
      </c>
      <c r="R18" s="91">
        <f t="shared" si="0"/>
        <v>412.5833333333333</v>
      </c>
      <c r="S18" s="91">
        <f t="shared" si="1"/>
        <v>7.127777777777778</v>
      </c>
      <c r="T18" s="91">
        <f t="shared" si="2"/>
        <v>419.7111111111111</v>
      </c>
    </row>
    <row r="19" spans="1:20" ht="14.25">
      <c r="A19" s="6" t="s">
        <v>17</v>
      </c>
      <c r="B19" s="7">
        <v>26089</v>
      </c>
      <c r="C19" s="7">
        <v>2919</v>
      </c>
      <c r="D19" s="7">
        <v>29008</v>
      </c>
      <c r="E19" s="7">
        <v>30561</v>
      </c>
      <c r="F19" s="7">
        <v>5311</v>
      </c>
      <c r="G19" s="7">
        <v>35872</v>
      </c>
      <c r="H19" s="8">
        <v>17.141323929625514</v>
      </c>
      <c r="I19" s="8">
        <v>81.94587187392943</v>
      </c>
      <c r="J19" s="9">
        <v>23.662437948152235</v>
      </c>
      <c r="L19" s="88">
        <f t="shared" si="3"/>
        <v>13044.5</v>
      </c>
      <c r="M19" s="88">
        <f t="shared" si="3"/>
        <v>1459.5</v>
      </c>
      <c r="N19" s="89">
        <f t="shared" si="4"/>
        <v>15280.5</v>
      </c>
      <c r="O19" s="89">
        <f t="shared" si="4"/>
        <v>2655.5</v>
      </c>
      <c r="P19" s="90">
        <f t="shared" si="5"/>
        <v>2236</v>
      </c>
      <c r="Q19" s="90">
        <f t="shared" si="5"/>
        <v>1196</v>
      </c>
      <c r="R19" s="91">
        <f t="shared" si="0"/>
        <v>169.78333333333333</v>
      </c>
      <c r="S19" s="91">
        <f t="shared" si="1"/>
        <v>29.505555555555556</v>
      </c>
      <c r="T19" s="91">
        <f t="shared" si="2"/>
        <v>199.2888888888889</v>
      </c>
    </row>
    <row r="20" spans="1:20" ht="14.25">
      <c r="A20" s="10" t="s">
        <v>72</v>
      </c>
      <c r="B20" s="3">
        <v>0</v>
      </c>
      <c r="C20" s="3">
        <v>0</v>
      </c>
      <c r="D20" s="3">
        <v>0</v>
      </c>
      <c r="E20" s="3">
        <v>0</v>
      </c>
      <c r="F20" s="3">
        <v>0</v>
      </c>
      <c r="G20" s="3">
        <v>0</v>
      </c>
      <c r="H20" s="4">
        <v>0</v>
      </c>
      <c r="I20" s="4">
        <v>0</v>
      </c>
      <c r="J20" s="5">
        <v>0</v>
      </c>
      <c r="L20" s="88">
        <f t="shared" si="3"/>
        <v>0</v>
      </c>
      <c r="M20" s="88">
        <f t="shared" si="3"/>
        <v>0</v>
      </c>
      <c r="N20" s="89">
        <f t="shared" si="4"/>
        <v>0</v>
      </c>
      <c r="O20" s="89">
        <f t="shared" si="4"/>
        <v>0</v>
      </c>
      <c r="P20" s="90">
        <f t="shared" si="5"/>
        <v>0</v>
      </c>
      <c r="Q20" s="90">
        <f t="shared" si="5"/>
        <v>0</v>
      </c>
      <c r="R20" s="91">
        <f t="shared" si="0"/>
        <v>0</v>
      </c>
      <c r="S20" s="91">
        <f t="shared" si="1"/>
        <v>0</v>
      </c>
      <c r="T20" s="91">
        <f t="shared" si="2"/>
        <v>0</v>
      </c>
    </row>
    <row r="21" spans="1:20" ht="14.25">
      <c r="A21" s="6" t="s">
        <v>18</v>
      </c>
      <c r="B21" s="7">
        <v>26371</v>
      </c>
      <c r="C21" s="7">
        <v>1976</v>
      </c>
      <c r="D21" s="7">
        <v>28347</v>
      </c>
      <c r="E21" s="7">
        <v>26125</v>
      </c>
      <c r="F21" s="7">
        <v>3401</v>
      </c>
      <c r="G21" s="7">
        <v>29526</v>
      </c>
      <c r="H21" s="8">
        <v>-0.9328428956050208</v>
      </c>
      <c r="I21" s="8">
        <v>72.11538461538461</v>
      </c>
      <c r="J21" s="9">
        <v>4.159170282569584</v>
      </c>
      <c r="L21" s="88">
        <f t="shared" si="3"/>
        <v>13185.5</v>
      </c>
      <c r="M21" s="88">
        <f t="shared" si="3"/>
        <v>988</v>
      </c>
      <c r="N21" s="89">
        <f t="shared" si="4"/>
        <v>13062.5</v>
      </c>
      <c r="O21" s="89">
        <f t="shared" si="4"/>
        <v>1700.5</v>
      </c>
      <c r="P21" s="90">
        <f t="shared" si="5"/>
        <v>-123</v>
      </c>
      <c r="Q21" s="90">
        <f t="shared" si="5"/>
        <v>712.5</v>
      </c>
      <c r="R21" s="91">
        <f t="shared" si="0"/>
        <v>145.13888888888889</v>
      </c>
      <c r="S21" s="91">
        <f t="shared" si="1"/>
        <v>18.894444444444446</v>
      </c>
      <c r="T21" s="91">
        <f t="shared" si="2"/>
        <v>164.03333333333333</v>
      </c>
    </row>
    <row r="22" spans="1:20" ht="14.25">
      <c r="A22" s="10" t="s">
        <v>19</v>
      </c>
      <c r="B22" s="3">
        <v>0</v>
      </c>
      <c r="C22" s="3">
        <v>0</v>
      </c>
      <c r="D22" s="3">
        <v>0</v>
      </c>
      <c r="E22" s="3">
        <v>0</v>
      </c>
      <c r="F22" s="3">
        <v>0</v>
      </c>
      <c r="G22" s="3">
        <v>0</v>
      </c>
      <c r="H22" s="4">
        <v>0</v>
      </c>
      <c r="I22" s="4">
        <v>0</v>
      </c>
      <c r="J22" s="5">
        <v>0</v>
      </c>
      <c r="L22" s="88">
        <f t="shared" si="3"/>
        <v>0</v>
      </c>
      <c r="M22" s="88">
        <f t="shared" si="3"/>
        <v>0</v>
      </c>
      <c r="N22" s="89">
        <f t="shared" si="4"/>
        <v>0</v>
      </c>
      <c r="O22" s="89">
        <f t="shared" si="4"/>
        <v>0</v>
      </c>
      <c r="P22" s="90">
        <f t="shared" si="5"/>
        <v>0</v>
      </c>
      <c r="Q22" s="90">
        <f t="shared" si="5"/>
        <v>0</v>
      </c>
      <c r="R22" s="91">
        <f t="shared" si="0"/>
        <v>0</v>
      </c>
      <c r="S22" s="91">
        <f t="shared" si="1"/>
        <v>0</v>
      </c>
      <c r="T22" s="91">
        <f t="shared" si="2"/>
        <v>0</v>
      </c>
    </row>
    <row r="23" spans="1:20" ht="14.25">
      <c r="A23" s="6" t="s">
        <v>20</v>
      </c>
      <c r="B23" s="7">
        <v>127839</v>
      </c>
      <c r="C23" s="7">
        <v>1047</v>
      </c>
      <c r="D23" s="7">
        <v>128886</v>
      </c>
      <c r="E23" s="7">
        <v>150884</v>
      </c>
      <c r="F23" s="7">
        <v>1114</v>
      </c>
      <c r="G23" s="7">
        <v>151998</v>
      </c>
      <c r="H23" s="8">
        <v>18.02658030804371</v>
      </c>
      <c r="I23" s="8">
        <v>6.399235912129895</v>
      </c>
      <c r="J23" s="9">
        <v>17.932126064894558</v>
      </c>
      <c r="L23" s="88">
        <f t="shared" si="3"/>
        <v>63919.5</v>
      </c>
      <c r="M23" s="88">
        <f t="shared" si="3"/>
        <v>523.5</v>
      </c>
      <c r="N23" s="89">
        <f t="shared" si="4"/>
        <v>75442</v>
      </c>
      <c r="O23" s="89">
        <f t="shared" si="4"/>
        <v>557</v>
      </c>
      <c r="P23" s="90">
        <f t="shared" si="5"/>
        <v>11522.5</v>
      </c>
      <c r="Q23" s="90">
        <f t="shared" si="5"/>
        <v>33.5</v>
      </c>
      <c r="R23" s="91">
        <f t="shared" si="0"/>
        <v>838.2444444444444</v>
      </c>
      <c r="S23" s="91">
        <f t="shared" si="1"/>
        <v>6.188888888888889</v>
      </c>
      <c r="T23" s="91">
        <f t="shared" si="2"/>
        <v>844.4333333333333</v>
      </c>
    </row>
    <row r="24" spans="1:20" ht="14.25">
      <c r="A24" s="10" t="s">
        <v>21</v>
      </c>
      <c r="B24" s="3">
        <v>36302</v>
      </c>
      <c r="C24" s="3">
        <v>0</v>
      </c>
      <c r="D24" s="3">
        <v>36302</v>
      </c>
      <c r="E24" s="3">
        <v>40915</v>
      </c>
      <c r="F24" s="3">
        <v>546</v>
      </c>
      <c r="G24" s="3">
        <v>41461</v>
      </c>
      <c r="H24" s="4">
        <v>12.707288854608562</v>
      </c>
      <c r="I24" s="4">
        <v>0</v>
      </c>
      <c r="J24" s="5">
        <v>14.211338218279984</v>
      </c>
      <c r="L24" s="88">
        <f t="shared" si="3"/>
        <v>18151</v>
      </c>
      <c r="M24" s="88">
        <f t="shared" si="3"/>
        <v>0</v>
      </c>
      <c r="N24" s="89">
        <f t="shared" si="4"/>
        <v>20457.5</v>
      </c>
      <c r="O24" s="89">
        <f t="shared" si="4"/>
        <v>273</v>
      </c>
      <c r="P24" s="90">
        <f t="shared" si="5"/>
        <v>2306.5</v>
      </c>
      <c r="Q24" s="90">
        <f t="shared" si="5"/>
        <v>273</v>
      </c>
      <c r="R24" s="91">
        <f t="shared" si="0"/>
        <v>227.30555555555554</v>
      </c>
      <c r="S24" s="91">
        <f t="shared" si="1"/>
        <v>3.033333333333333</v>
      </c>
      <c r="T24" s="91">
        <f t="shared" si="2"/>
        <v>230.33888888888887</v>
      </c>
    </row>
    <row r="25" spans="1:20" ht="14.25">
      <c r="A25" s="6" t="s">
        <v>22</v>
      </c>
      <c r="B25" s="7">
        <v>40301</v>
      </c>
      <c r="C25" s="7">
        <v>9680</v>
      </c>
      <c r="D25" s="7">
        <v>49981</v>
      </c>
      <c r="E25" s="7">
        <v>42244</v>
      </c>
      <c r="F25" s="7">
        <v>11456</v>
      </c>
      <c r="G25" s="7">
        <v>53700</v>
      </c>
      <c r="H25" s="8">
        <v>4.821220317113719</v>
      </c>
      <c r="I25" s="8">
        <v>18.34710743801653</v>
      </c>
      <c r="J25" s="9">
        <v>7.440827514455493</v>
      </c>
      <c r="L25" s="88">
        <f t="shared" si="3"/>
        <v>20150.5</v>
      </c>
      <c r="M25" s="88">
        <f t="shared" si="3"/>
        <v>4840</v>
      </c>
      <c r="N25" s="89">
        <f t="shared" si="4"/>
        <v>21122</v>
      </c>
      <c r="O25" s="89">
        <f t="shared" si="4"/>
        <v>5728</v>
      </c>
      <c r="P25" s="90">
        <f t="shared" si="5"/>
        <v>971.5</v>
      </c>
      <c r="Q25" s="90">
        <f t="shared" si="5"/>
        <v>888</v>
      </c>
      <c r="R25" s="91">
        <f t="shared" si="0"/>
        <v>234.6888888888889</v>
      </c>
      <c r="S25" s="91">
        <f t="shared" si="1"/>
        <v>63.644444444444446</v>
      </c>
      <c r="T25" s="91">
        <f t="shared" si="2"/>
        <v>298.33333333333337</v>
      </c>
    </row>
    <row r="26" spans="1:20" ht="14.25">
      <c r="A26" s="10" t="s">
        <v>23</v>
      </c>
      <c r="B26" s="3">
        <v>23881</v>
      </c>
      <c r="C26" s="3">
        <v>577</v>
      </c>
      <c r="D26" s="3">
        <v>24458</v>
      </c>
      <c r="E26" s="3">
        <v>24796</v>
      </c>
      <c r="F26" s="3">
        <v>347</v>
      </c>
      <c r="G26" s="3">
        <v>25143</v>
      </c>
      <c r="H26" s="4">
        <v>3.8314978434738913</v>
      </c>
      <c r="I26" s="4">
        <v>-39.86135181975737</v>
      </c>
      <c r="J26" s="5">
        <v>2.800719600948565</v>
      </c>
      <c r="L26" s="88">
        <f t="shared" si="3"/>
        <v>11940.5</v>
      </c>
      <c r="M26" s="88">
        <f t="shared" si="3"/>
        <v>288.5</v>
      </c>
      <c r="N26" s="89">
        <f t="shared" si="4"/>
        <v>12398</v>
      </c>
      <c r="O26" s="89">
        <f t="shared" si="4"/>
        <v>173.5</v>
      </c>
      <c r="P26" s="90">
        <f t="shared" si="5"/>
        <v>457.5</v>
      </c>
      <c r="Q26" s="90">
        <f t="shared" si="5"/>
        <v>-115</v>
      </c>
      <c r="R26" s="91">
        <f t="shared" si="0"/>
        <v>137.75555555555556</v>
      </c>
      <c r="S26" s="91">
        <f t="shared" si="1"/>
        <v>1.9277777777777778</v>
      </c>
      <c r="T26" s="91">
        <f t="shared" si="2"/>
        <v>139.68333333333334</v>
      </c>
    </row>
    <row r="27" spans="1:20" ht="14.25">
      <c r="A27" s="6" t="s">
        <v>24</v>
      </c>
      <c r="B27" s="7">
        <v>0</v>
      </c>
      <c r="C27" s="7">
        <v>0</v>
      </c>
      <c r="D27" s="7">
        <v>0</v>
      </c>
      <c r="E27" s="7">
        <v>0</v>
      </c>
      <c r="F27" s="7">
        <v>0</v>
      </c>
      <c r="G27" s="7">
        <v>0</v>
      </c>
      <c r="H27" s="8">
        <v>0</v>
      </c>
      <c r="I27" s="8">
        <v>0</v>
      </c>
      <c r="J27" s="9">
        <v>0</v>
      </c>
      <c r="L27" s="88">
        <f t="shared" si="3"/>
        <v>0</v>
      </c>
      <c r="M27" s="88">
        <f t="shared" si="3"/>
        <v>0</v>
      </c>
      <c r="N27" s="89">
        <f t="shared" si="4"/>
        <v>0</v>
      </c>
      <c r="O27" s="89">
        <f t="shared" si="4"/>
        <v>0</v>
      </c>
      <c r="P27" s="90">
        <f t="shared" si="5"/>
        <v>0</v>
      </c>
      <c r="Q27" s="90">
        <f t="shared" si="5"/>
        <v>0</v>
      </c>
      <c r="R27" s="91">
        <f t="shared" si="0"/>
        <v>0</v>
      </c>
      <c r="S27" s="91">
        <f t="shared" si="1"/>
        <v>0</v>
      </c>
      <c r="T27" s="91">
        <f t="shared" si="2"/>
        <v>0</v>
      </c>
    </row>
    <row r="28" spans="1:20" ht="14.25">
      <c r="A28" s="10" t="s">
        <v>25</v>
      </c>
      <c r="B28" s="3">
        <v>87712</v>
      </c>
      <c r="C28" s="3">
        <v>9719</v>
      </c>
      <c r="D28" s="3">
        <v>97431</v>
      </c>
      <c r="E28" s="3">
        <v>104669</v>
      </c>
      <c r="F28" s="3">
        <v>11250</v>
      </c>
      <c r="G28" s="3">
        <v>115919</v>
      </c>
      <c r="H28" s="4">
        <v>19.33258847136082</v>
      </c>
      <c r="I28" s="4">
        <v>15.752649449531845</v>
      </c>
      <c r="J28" s="5">
        <v>18.975480083341033</v>
      </c>
      <c r="L28" s="88">
        <f t="shared" si="3"/>
        <v>43856</v>
      </c>
      <c r="M28" s="88">
        <f t="shared" si="3"/>
        <v>4859.5</v>
      </c>
      <c r="N28" s="89">
        <f t="shared" si="4"/>
        <v>52334.5</v>
      </c>
      <c r="O28" s="89">
        <f t="shared" si="4"/>
        <v>5625</v>
      </c>
      <c r="P28" s="90">
        <f t="shared" si="5"/>
        <v>8478.5</v>
      </c>
      <c r="Q28" s="90">
        <f t="shared" si="5"/>
        <v>765.5</v>
      </c>
      <c r="R28" s="91">
        <f t="shared" si="0"/>
        <v>581.4944444444444</v>
      </c>
      <c r="S28" s="91">
        <f t="shared" si="1"/>
        <v>62.5</v>
      </c>
      <c r="T28" s="91">
        <f t="shared" si="2"/>
        <v>643.9944444444444</v>
      </c>
    </row>
    <row r="29" spans="1:20" ht="14.25">
      <c r="A29" s="6" t="s">
        <v>26</v>
      </c>
      <c r="B29" s="7">
        <v>404513</v>
      </c>
      <c r="C29" s="7">
        <v>23515</v>
      </c>
      <c r="D29" s="7">
        <v>428028</v>
      </c>
      <c r="E29" s="7">
        <v>474260</v>
      </c>
      <c r="F29" s="7">
        <v>26479</v>
      </c>
      <c r="G29" s="7">
        <v>500739</v>
      </c>
      <c r="H29" s="8">
        <v>17.242214712506147</v>
      </c>
      <c r="I29" s="8">
        <v>12.604720391239635</v>
      </c>
      <c r="J29" s="9">
        <v>16.987440074013847</v>
      </c>
      <c r="L29" s="88">
        <f t="shared" si="3"/>
        <v>202256.5</v>
      </c>
      <c r="M29" s="88">
        <f t="shared" si="3"/>
        <v>11757.5</v>
      </c>
      <c r="N29" s="89">
        <f t="shared" si="4"/>
        <v>237130</v>
      </c>
      <c r="O29" s="89">
        <f t="shared" si="4"/>
        <v>13239.5</v>
      </c>
      <c r="P29" s="90">
        <f t="shared" si="5"/>
        <v>34873.5</v>
      </c>
      <c r="Q29" s="90">
        <f t="shared" si="5"/>
        <v>1482</v>
      </c>
      <c r="R29" s="91">
        <f t="shared" si="0"/>
        <v>2634.777777777778</v>
      </c>
      <c r="S29" s="91">
        <f t="shared" si="1"/>
        <v>147.10555555555555</v>
      </c>
      <c r="T29" s="91">
        <f t="shared" si="2"/>
        <v>2781.883333333333</v>
      </c>
    </row>
    <row r="30" spans="1:20" ht="14.25">
      <c r="A30" s="10" t="s">
        <v>27</v>
      </c>
      <c r="B30" s="3">
        <v>178074</v>
      </c>
      <c r="C30" s="3">
        <v>7455</v>
      </c>
      <c r="D30" s="3">
        <v>185529</v>
      </c>
      <c r="E30" s="3">
        <v>190656</v>
      </c>
      <c r="F30" s="3">
        <v>9828</v>
      </c>
      <c r="G30" s="3">
        <v>200484</v>
      </c>
      <c r="H30" s="4">
        <v>7.065601940766199</v>
      </c>
      <c r="I30" s="4">
        <v>31.83098591549296</v>
      </c>
      <c r="J30" s="5">
        <v>8.060734440437884</v>
      </c>
      <c r="L30" s="88">
        <f t="shared" si="3"/>
        <v>89037</v>
      </c>
      <c r="M30" s="88">
        <f t="shared" si="3"/>
        <v>3727.5</v>
      </c>
      <c r="N30" s="89">
        <f t="shared" si="4"/>
        <v>95328</v>
      </c>
      <c r="O30" s="89">
        <f t="shared" si="4"/>
        <v>4914</v>
      </c>
      <c r="P30" s="90">
        <f t="shared" si="5"/>
        <v>6291</v>
      </c>
      <c r="Q30" s="90">
        <f t="shared" si="5"/>
        <v>1186.5</v>
      </c>
      <c r="R30" s="91">
        <f t="shared" si="0"/>
        <v>1059.2</v>
      </c>
      <c r="S30" s="91">
        <f t="shared" si="1"/>
        <v>54.6</v>
      </c>
      <c r="T30" s="91">
        <f t="shared" si="2"/>
        <v>1113.8</v>
      </c>
    </row>
    <row r="31" spans="1:20" ht="14.25">
      <c r="A31" s="6" t="s">
        <v>64</v>
      </c>
      <c r="B31" s="7">
        <v>74898</v>
      </c>
      <c r="C31" s="7">
        <v>378</v>
      </c>
      <c r="D31" s="7">
        <v>75276</v>
      </c>
      <c r="E31" s="7">
        <v>90454</v>
      </c>
      <c r="F31" s="7">
        <v>359</v>
      </c>
      <c r="G31" s="7">
        <v>90813</v>
      </c>
      <c r="H31" s="8">
        <v>20.769579962081764</v>
      </c>
      <c r="I31" s="8">
        <v>-5.026455026455026</v>
      </c>
      <c r="J31" s="9">
        <v>20.640044635740477</v>
      </c>
      <c r="L31" s="88">
        <f t="shared" si="3"/>
        <v>37449</v>
      </c>
      <c r="M31" s="88">
        <f t="shared" si="3"/>
        <v>189</v>
      </c>
      <c r="N31" s="89">
        <f t="shared" si="4"/>
        <v>45227</v>
      </c>
      <c r="O31" s="89">
        <f t="shared" si="4"/>
        <v>179.5</v>
      </c>
      <c r="P31" s="90">
        <f t="shared" si="5"/>
        <v>7778</v>
      </c>
      <c r="Q31" s="90">
        <f t="shared" si="5"/>
        <v>-9.5</v>
      </c>
      <c r="R31" s="91">
        <f t="shared" si="0"/>
        <v>502.52222222222224</v>
      </c>
      <c r="S31" s="91">
        <f t="shared" si="1"/>
        <v>1.9944444444444445</v>
      </c>
      <c r="T31" s="91">
        <f t="shared" si="2"/>
        <v>504.5166666666667</v>
      </c>
    </row>
    <row r="32" spans="1:20" ht="14.25">
      <c r="A32" s="10" t="s">
        <v>73</v>
      </c>
      <c r="B32" s="3">
        <v>0</v>
      </c>
      <c r="C32" s="3">
        <v>17953</v>
      </c>
      <c r="D32" s="3">
        <v>17953</v>
      </c>
      <c r="E32" s="3">
        <v>0</v>
      </c>
      <c r="F32" s="3">
        <v>22648</v>
      </c>
      <c r="G32" s="3">
        <v>22648</v>
      </c>
      <c r="H32" s="4">
        <v>0</v>
      </c>
      <c r="I32" s="4">
        <v>26.151618113964243</v>
      </c>
      <c r="J32" s="5">
        <v>26.151618113964243</v>
      </c>
      <c r="L32" s="88">
        <f t="shared" si="3"/>
        <v>0</v>
      </c>
      <c r="M32" s="88">
        <f t="shared" si="3"/>
        <v>8976.5</v>
      </c>
      <c r="N32" s="89">
        <f t="shared" si="4"/>
        <v>0</v>
      </c>
      <c r="O32" s="89">
        <f t="shared" si="4"/>
        <v>11324</v>
      </c>
      <c r="P32" s="90">
        <f t="shared" si="5"/>
        <v>0</v>
      </c>
      <c r="Q32" s="90">
        <f t="shared" si="5"/>
        <v>2347.5</v>
      </c>
      <c r="R32" s="91">
        <f t="shared" si="0"/>
        <v>0</v>
      </c>
      <c r="S32" s="91">
        <f t="shared" si="1"/>
        <v>125.82222222222222</v>
      </c>
      <c r="T32" s="91">
        <f t="shared" si="2"/>
        <v>125.82222222222222</v>
      </c>
    </row>
    <row r="33" spans="1:20" ht="14.25">
      <c r="A33" s="6" t="s">
        <v>60</v>
      </c>
      <c r="B33" s="7">
        <v>25855</v>
      </c>
      <c r="C33" s="7">
        <v>0</v>
      </c>
      <c r="D33" s="7">
        <v>25855</v>
      </c>
      <c r="E33" s="7">
        <v>14308</v>
      </c>
      <c r="F33" s="7">
        <v>0</v>
      </c>
      <c r="G33" s="7">
        <v>14308</v>
      </c>
      <c r="H33" s="8">
        <v>-44.66060723264359</v>
      </c>
      <c r="I33" s="8">
        <v>0</v>
      </c>
      <c r="J33" s="9">
        <v>-44.66060723264359</v>
      </c>
      <c r="L33" s="88">
        <f t="shared" si="3"/>
        <v>12927.5</v>
      </c>
      <c r="M33" s="88">
        <f t="shared" si="3"/>
        <v>0</v>
      </c>
      <c r="N33" s="89">
        <f t="shared" si="4"/>
        <v>7154</v>
      </c>
      <c r="O33" s="89">
        <f t="shared" si="4"/>
        <v>0</v>
      </c>
      <c r="P33" s="90">
        <f t="shared" si="5"/>
        <v>-5773.5</v>
      </c>
      <c r="Q33" s="90">
        <f t="shared" si="5"/>
        <v>0</v>
      </c>
      <c r="R33" s="91">
        <f t="shared" si="0"/>
        <v>79.4888888888889</v>
      </c>
      <c r="S33" s="91">
        <f t="shared" si="1"/>
        <v>0</v>
      </c>
      <c r="T33" s="91">
        <f t="shared" si="2"/>
        <v>79.4888888888889</v>
      </c>
    </row>
    <row r="34" spans="1:20" ht="14.25">
      <c r="A34" s="10" t="s">
        <v>28</v>
      </c>
      <c r="B34" s="3">
        <v>103299</v>
      </c>
      <c r="C34" s="3">
        <v>13827</v>
      </c>
      <c r="D34" s="3">
        <v>117126</v>
      </c>
      <c r="E34" s="3">
        <v>23794</v>
      </c>
      <c r="F34" s="3">
        <v>0</v>
      </c>
      <c r="G34" s="3">
        <v>23794</v>
      </c>
      <c r="H34" s="4">
        <v>-76.96589511999147</v>
      </c>
      <c r="I34" s="4">
        <v>-100</v>
      </c>
      <c r="J34" s="5">
        <v>-79.68512542048734</v>
      </c>
      <c r="L34" s="88">
        <f t="shared" si="3"/>
        <v>51649.5</v>
      </c>
      <c r="M34" s="88">
        <f t="shared" si="3"/>
        <v>6913.5</v>
      </c>
      <c r="N34" s="89">
        <f t="shared" si="4"/>
        <v>11897</v>
      </c>
      <c r="O34" s="89">
        <f t="shared" si="4"/>
        <v>0</v>
      </c>
      <c r="P34" s="90">
        <f t="shared" si="5"/>
        <v>-39752.5</v>
      </c>
      <c r="Q34" s="90">
        <f t="shared" si="5"/>
        <v>-6913.5</v>
      </c>
      <c r="R34" s="91">
        <f t="shared" si="0"/>
        <v>132.1888888888889</v>
      </c>
      <c r="S34" s="91">
        <f t="shared" si="1"/>
        <v>0</v>
      </c>
      <c r="T34" s="91">
        <f t="shared" si="2"/>
        <v>132.1888888888889</v>
      </c>
    </row>
    <row r="35" spans="1:20" ht="14.25">
      <c r="A35" s="6" t="s">
        <v>59</v>
      </c>
      <c r="B35" s="7">
        <v>71723</v>
      </c>
      <c r="C35" s="7">
        <v>136</v>
      </c>
      <c r="D35" s="7">
        <v>71859</v>
      </c>
      <c r="E35" s="7">
        <v>82321</v>
      </c>
      <c r="F35" s="7">
        <v>406</v>
      </c>
      <c r="G35" s="7">
        <v>82727</v>
      </c>
      <c r="H35" s="8">
        <v>14.776292123865426</v>
      </c>
      <c r="I35" s="8">
        <v>198.52941176470588</v>
      </c>
      <c r="J35" s="9">
        <v>15.124062399977733</v>
      </c>
      <c r="L35" s="88">
        <f t="shared" si="3"/>
        <v>35861.5</v>
      </c>
      <c r="M35" s="88">
        <f t="shared" si="3"/>
        <v>68</v>
      </c>
      <c r="N35" s="89">
        <f t="shared" si="4"/>
        <v>41160.5</v>
      </c>
      <c r="O35" s="89">
        <f t="shared" si="4"/>
        <v>203</v>
      </c>
      <c r="P35" s="90">
        <f t="shared" si="5"/>
        <v>5299</v>
      </c>
      <c r="Q35" s="90">
        <f t="shared" si="5"/>
        <v>135</v>
      </c>
      <c r="R35" s="91">
        <f t="shared" si="0"/>
        <v>457.3388888888889</v>
      </c>
      <c r="S35" s="91">
        <f t="shared" si="1"/>
        <v>2.2555555555555555</v>
      </c>
      <c r="T35" s="91">
        <f t="shared" si="2"/>
        <v>459.59444444444443</v>
      </c>
    </row>
    <row r="36" spans="1:20" ht="14.25">
      <c r="A36" s="10" t="s">
        <v>29</v>
      </c>
      <c r="B36" s="3">
        <v>12967</v>
      </c>
      <c r="C36" s="3">
        <v>4400</v>
      </c>
      <c r="D36" s="3">
        <v>17367</v>
      </c>
      <c r="E36" s="3">
        <v>11877</v>
      </c>
      <c r="F36" s="3">
        <v>5025</v>
      </c>
      <c r="G36" s="3">
        <v>16902</v>
      </c>
      <c r="H36" s="4">
        <v>-8.40595357445824</v>
      </c>
      <c r="I36" s="4">
        <v>14.204545454545455</v>
      </c>
      <c r="J36" s="5">
        <v>-2.6774917947832098</v>
      </c>
      <c r="L36" s="88">
        <f t="shared" si="3"/>
        <v>6483.5</v>
      </c>
      <c r="M36" s="88">
        <f t="shared" si="3"/>
        <v>2200</v>
      </c>
      <c r="N36" s="89">
        <f t="shared" si="4"/>
        <v>5938.5</v>
      </c>
      <c r="O36" s="89">
        <f t="shared" si="4"/>
        <v>2512.5</v>
      </c>
      <c r="P36" s="90">
        <f t="shared" si="5"/>
        <v>-545</v>
      </c>
      <c r="Q36" s="90">
        <f t="shared" si="5"/>
        <v>312.5</v>
      </c>
      <c r="R36" s="91">
        <f t="shared" si="0"/>
        <v>65.98333333333333</v>
      </c>
      <c r="S36" s="91">
        <f t="shared" si="1"/>
        <v>27.916666666666668</v>
      </c>
      <c r="T36" s="91">
        <f t="shared" si="2"/>
        <v>93.9</v>
      </c>
    </row>
    <row r="37" spans="1:20" ht="14.25">
      <c r="A37" s="6" t="s">
        <v>30</v>
      </c>
      <c r="B37" s="7">
        <v>49389</v>
      </c>
      <c r="C37" s="7">
        <v>438</v>
      </c>
      <c r="D37" s="7">
        <v>49827</v>
      </c>
      <c r="E37" s="7">
        <v>55088</v>
      </c>
      <c r="F37" s="7">
        <v>428</v>
      </c>
      <c r="G37" s="7">
        <v>55516</v>
      </c>
      <c r="H37" s="8">
        <v>11.539006661402336</v>
      </c>
      <c r="I37" s="8">
        <v>-2.28310502283105</v>
      </c>
      <c r="J37" s="9">
        <v>11.417504565797659</v>
      </c>
      <c r="L37" s="88">
        <f t="shared" si="3"/>
        <v>24694.5</v>
      </c>
      <c r="M37" s="88">
        <f t="shared" si="3"/>
        <v>219</v>
      </c>
      <c r="N37" s="89">
        <f t="shared" si="4"/>
        <v>27544</v>
      </c>
      <c r="O37" s="89">
        <f t="shared" si="4"/>
        <v>214</v>
      </c>
      <c r="P37" s="90">
        <f t="shared" si="5"/>
        <v>2849.5</v>
      </c>
      <c r="Q37" s="90">
        <f t="shared" si="5"/>
        <v>-5</v>
      </c>
      <c r="R37" s="91">
        <f t="shared" si="0"/>
        <v>306.0444444444444</v>
      </c>
      <c r="S37" s="91">
        <f t="shared" si="1"/>
        <v>2.3777777777777778</v>
      </c>
      <c r="T37" s="91">
        <f t="shared" si="2"/>
        <v>308.4222222222222</v>
      </c>
    </row>
    <row r="38" spans="1:20" ht="14.25">
      <c r="A38" s="10" t="s">
        <v>37</v>
      </c>
      <c r="B38" s="3">
        <v>80035</v>
      </c>
      <c r="C38" s="3">
        <v>1644</v>
      </c>
      <c r="D38" s="3">
        <v>81679</v>
      </c>
      <c r="E38" s="3">
        <v>93725</v>
      </c>
      <c r="F38" s="3">
        <v>1239</v>
      </c>
      <c r="G38" s="3">
        <v>94964</v>
      </c>
      <c r="H38" s="4">
        <v>17.105016555257073</v>
      </c>
      <c r="I38" s="4">
        <v>-24.635036496350367</v>
      </c>
      <c r="J38" s="5">
        <v>16.264890608357106</v>
      </c>
      <c r="L38" s="88">
        <f t="shared" si="3"/>
        <v>40017.5</v>
      </c>
      <c r="M38" s="88">
        <f t="shared" si="3"/>
        <v>822</v>
      </c>
      <c r="N38" s="89">
        <f t="shared" si="4"/>
        <v>46862.5</v>
      </c>
      <c r="O38" s="89">
        <f t="shared" si="4"/>
        <v>619.5</v>
      </c>
      <c r="P38" s="90">
        <f t="shared" si="5"/>
        <v>6845</v>
      </c>
      <c r="Q38" s="90">
        <f t="shared" si="5"/>
        <v>-202.5</v>
      </c>
      <c r="R38" s="91">
        <f t="shared" si="0"/>
        <v>520.6944444444445</v>
      </c>
      <c r="S38" s="91">
        <f t="shared" si="1"/>
        <v>6.883333333333334</v>
      </c>
      <c r="T38" s="91">
        <f t="shared" si="2"/>
        <v>527.5777777777778</v>
      </c>
    </row>
    <row r="39" spans="1:20" ht="14.25">
      <c r="A39" s="6" t="s">
        <v>31</v>
      </c>
      <c r="B39" s="7">
        <v>127529</v>
      </c>
      <c r="C39" s="7">
        <v>0</v>
      </c>
      <c r="D39" s="7">
        <v>127529</v>
      </c>
      <c r="E39" s="7">
        <v>163102</v>
      </c>
      <c r="F39" s="7">
        <v>0</v>
      </c>
      <c r="G39" s="7">
        <v>163102</v>
      </c>
      <c r="H39" s="8">
        <v>27.894047628382562</v>
      </c>
      <c r="I39" s="8">
        <v>0</v>
      </c>
      <c r="J39" s="9">
        <v>27.894047628382562</v>
      </c>
      <c r="L39" s="88">
        <f t="shared" si="3"/>
        <v>63764.5</v>
      </c>
      <c r="M39" s="88">
        <f t="shared" si="3"/>
        <v>0</v>
      </c>
      <c r="N39" s="89">
        <f t="shared" si="4"/>
        <v>81551</v>
      </c>
      <c r="O39" s="89">
        <f t="shared" si="4"/>
        <v>0</v>
      </c>
      <c r="P39" s="90">
        <f t="shared" si="5"/>
        <v>17786.5</v>
      </c>
      <c r="Q39" s="90">
        <f t="shared" si="5"/>
        <v>0</v>
      </c>
      <c r="R39" s="91">
        <f t="shared" si="0"/>
        <v>906.1222222222223</v>
      </c>
      <c r="S39" s="91">
        <f t="shared" si="1"/>
        <v>0</v>
      </c>
      <c r="T39" s="91">
        <f t="shared" si="2"/>
        <v>906.1222222222223</v>
      </c>
    </row>
    <row r="40" spans="1:20" ht="14.25">
      <c r="A40" s="10" t="s">
        <v>32</v>
      </c>
      <c r="B40" s="3">
        <v>12457</v>
      </c>
      <c r="C40" s="3">
        <v>791</v>
      </c>
      <c r="D40" s="3">
        <v>13248</v>
      </c>
      <c r="E40" s="3">
        <v>14536</v>
      </c>
      <c r="F40" s="3">
        <v>1574</v>
      </c>
      <c r="G40" s="3">
        <v>16110</v>
      </c>
      <c r="H40" s="4">
        <v>16.689411575820824</v>
      </c>
      <c r="I40" s="4">
        <v>98.98862199747155</v>
      </c>
      <c r="J40" s="5">
        <v>21.603260869565215</v>
      </c>
      <c r="L40" s="88">
        <f t="shared" si="3"/>
        <v>6228.5</v>
      </c>
      <c r="M40" s="88">
        <f t="shared" si="3"/>
        <v>395.5</v>
      </c>
      <c r="N40" s="89">
        <f t="shared" si="4"/>
        <v>7268</v>
      </c>
      <c r="O40" s="89">
        <f t="shared" si="4"/>
        <v>787</v>
      </c>
      <c r="P40" s="90">
        <f t="shared" si="5"/>
        <v>1039.5</v>
      </c>
      <c r="Q40" s="90">
        <f t="shared" si="5"/>
        <v>391.5</v>
      </c>
      <c r="R40" s="91">
        <f t="shared" si="0"/>
        <v>80.75555555555556</v>
      </c>
      <c r="S40" s="91">
        <f t="shared" si="1"/>
        <v>8.744444444444444</v>
      </c>
      <c r="T40" s="91">
        <f t="shared" si="2"/>
        <v>89.5</v>
      </c>
    </row>
    <row r="41" spans="1:20" ht="14.25">
      <c r="A41" s="6" t="s">
        <v>33</v>
      </c>
      <c r="B41" s="7">
        <v>385399</v>
      </c>
      <c r="C41" s="7">
        <v>87034</v>
      </c>
      <c r="D41" s="7">
        <v>472433</v>
      </c>
      <c r="E41" s="7">
        <v>448801</v>
      </c>
      <c r="F41" s="7">
        <v>108358</v>
      </c>
      <c r="G41" s="7">
        <v>557159</v>
      </c>
      <c r="H41" s="8">
        <v>16.45100272704392</v>
      </c>
      <c r="I41" s="8">
        <v>24.50076981409564</v>
      </c>
      <c r="J41" s="9">
        <v>17.93397158962223</v>
      </c>
      <c r="L41" s="88">
        <f t="shared" si="3"/>
        <v>192699.5</v>
      </c>
      <c r="M41" s="88">
        <f t="shared" si="3"/>
        <v>43517</v>
      </c>
      <c r="N41" s="89">
        <f t="shared" si="4"/>
        <v>224400.5</v>
      </c>
      <c r="O41" s="89">
        <f t="shared" si="4"/>
        <v>54179</v>
      </c>
      <c r="P41" s="90">
        <f t="shared" si="5"/>
        <v>31701</v>
      </c>
      <c r="Q41" s="90">
        <f t="shared" si="5"/>
        <v>10662</v>
      </c>
      <c r="R41" s="91">
        <f t="shared" si="0"/>
        <v>2493.338888888889</v>
      </c>
      <c r="S41" s="91">
        <f t="shared" si="1"/>
        <v>601.9888888888889</v>
      </c>
      <c r="T41" s="91">
        <f t="shared" si="2"/>
        <v>3095.327777777778</v>
      </c>
    </row>
    <row r="42" spans="1:20" ht="14.25">
      <c r="A42" s="10" t="s">
        <v>34</v>
      </c>
      <c r="B42" s="3">
        <v>0</v>
      </c>
      <c r="C42" s="3">
        <v>358</v>
      </c>
      <c r="D42" s="3">
        <v>358</v>
      </c>
      <c r="E42" s="3">
        <v>149</v>
      </c>
      <c r="F42" s="3">
        <v>369</v>
      </c>
      <c r="G42" s="3">
        <v>518</v>
      </c>
      <c r="H42" s="4">
        <v>0</v>
      </c>
      <c r="I42" s="4">
        <v>3.072625698324022</v>
      </c>
      <c r="J42" s="5">
        <v>44.6927374301676</v>
      </c>
      <c r="L42" s="88">
        <f t="shared" si="3"/>
        <v>0</v>
      </c>
      <c r="M42" s="88">
        <f t="shared" si="3"/>
        <v>179</v>
      </c>
      <c r="N42" s="89">
        <f t="shared" si="4"/>
        <v>74.5</v>
      </c>
      <c r="O42" s="89">
        <f t="shared" si="4"/>
        <v>184.5</v>
      </c>
      <c r="P42" s="90">
        <f t="shared" si="5"/>
        <v>74.5</v>
      </c>
      <c r="Q42" s="90">
        <f t="shared" si="5"/>
        <v>5.5</v>
      </c>
      <c r="R42" s="91">
        <f t="shared" si="0"/>
        <v>0.8277777777777777</v>
      </c>
      <c r="S42" s="91">
        <f t="shared" si="1"/>
        <v>2.05</v>
      </c>
      <c r="T42" s="91">
        <f t="shared" si="2"/>
        <v>2.8777777777777773</v>
      </c>
    </row>
    <row r="43" spans="1:20" ht="14.25">
      <c r="A43" s="6" t="s">
        <v>35</v>
      </c>
      <c r="B43" s="7">
        <v>158759</v>
      </c>
      <c r="C43" s="7">
        <v>34719</v>
      </c>
      <c r="D43" s="7">
        <v>193478</v>
      </c>
      <c r="E43" s="7">
        <v>177853</v>
      </c>
      <c r="F43" s="7">
        <v>45799</v>
      </c>
      <c r="G43" s="7">
        <v>223652</v>
      </c>
      <c r="H43" s="8">
        <v>12.027034687797228</v>
      </c>
      <c r="I43" s="8">
        <v>31.91336155995276</v>
      </c>
      <c r="J43" s="9">
        <v>15.595571589534726</v>
      </c>
      <c r="L43" s="88">
        <f t="shared" si="3"/>
        <v>79379.5</v>
      </c>
      <c r="M43" s="88">
        <f t="shared" si="3"/>
        <v>17359.5</v>
      </c>
      <c r="N43" s="89">
        <f t="shared" si="4"/>
        <v>88926.5</v>
      </c>
      <c r="O43" s="89">
        <f t="shared" si="4"/>
        <v>22899.5</v>
      </c>
      <c r="P43" s="90">
        <f t="shared" si="5"/>
        <v>9547</v>
      </c>
      <c r="Q43" s="90">
        <f t="shared" si="5"/>
        <v>5540</v>
      </c>
      <c r="R43" s="91">
        <f t="shared" si="0"/>
        <v>988.0722222222222</v>
      </c>
      <c r="S43" s="91">
        <f t="shared" si="1"/>
        <v>254.4388888888889</v>
      </c>
      <c r="T43" s="91">
        <f t="shared" si="2"/>
        <v>1242.5111111111112</v>
      </c>
    </row>
    <row r="44" spans="1:20" ht="14.25">
      <c r="A44" s="10" t="s">
        <v>36</v>
      </c>
      <c r="B44" s="3">
        <v>142904</v>
      </c>
      <c r="C44" s="3">
        <v>1439</v>
      </c>
      <c r="D44" s="3">
        <v>144343</v>
      </c>
      <c r="E44" s="3">
        <v>181191</v>
      </c>
      <c r="F44" s="3">
        <v>741</v>
      </c>
      <c r="G44" s="3">
        <v>181932</v>
      </c>
      <c r="H44" s="4">
        <v>26.792112187202598</v>
      </c>
      <c r="I44" s="4">
        <v>-48.50590687977762</v>
      </c>
      <c r="J44" s="5">
        <v>26.04144295185773</v>
      </c>
      <c r="L44" s="88">
        <f t="shared" si="3"/>
        <v>71452</v>
      </c>
      <c r="M44" s="88">
        <f t="shared" si="3"/>
        <v>719.5</v>
      </c>
      <c r="N44" s="89">
        <f t="shared" si="4"/>
        <v>90595.5</v>
      </c>
      <c r="O44" s="89">
        <f t="shared" si="4"/>
        <v>370.5</v>
      </c>
      <c r="P44" s="90">
        <f t="shared" si="5"/>
        <v>19143.5</v>
      </c>
      <c r="Q44" s="90">
        <f t="shared" si="5"/>
        <v>-349</v>
      </c>
      <c r="R44" s="91">
        <f t="shared" si="0"/>
        <v>1006.6166666666667</v>
      </c>
      <c r="S44" s="91">
        <f t="shared" si="1"/>
        <v>4.116666666666666</v>
      </c>
      <c r="T44" s="91">
        <f t="shared" si="2"/>
        <v>1010.7333333333333</v>
      </c>
    </row>
    <row r="45" spans="1:20" ht="14.25">
      <c r="A45" s="6" t="s">
        <v>65</v>
      </c>
      <c r="B45" s="7">
        <v>161217</v>
      </c>
      <c r="C45" s="7">
        <v>1667</v>
      </c>
      <c r="D45" s="7">
        <v>162884</v>
      </c>
      <c r="E45" s="7">
        <v>183079</v>
      </c>
      <c r="F45" s="7">
        <v>813</v>
      </c>
      <c r="G45" s="7">
        <v>183892</v>
      </c>
      <c r="H45" s="8">
        <v>13.560604650874286</v>
      </c>
      <c r="I45" s="8">
        <v>-51.229754049190156</v>
      </c>
      <c r="J45" s="9">
        <v>12.897522163011713</v>
      </c>
      <c r="L45" s="88">
        <f t="shared" si="3"/>
        <v>80608.5</v>
      </c>
      <c r="M45" s="88">
        <f t="shared" si="3"/>
        <v>833.5</v>
      </c>
      <c r="N45" s="89">
        <f t="shared" si="4"/>
        <v>91539.5</v>
      </c>
      <c r="O45" s="89">
        <f t="shared" si="4"/>
        <v>406.5</v>
      </c>
      <c r="P45" s="90">
        <f t="shared" si="5"/>
        <v>10931</v>
      </c>
      <c r="Q45" s="90">
        <f t="shared" si="5"/>
        <v>-427</v>
      </c>
      <c r="R45" s="91">
        <f t="shared" si="0"/>
        <v>1017.1055555555556</v>
      </c>
      <c r="S45" s="91">
        <f t="shared" si="1"/>
        <v>4.516666666666667</v>
      </c>
      <c r="T45" s="91">
        <f t="shared" si="2"/>
        <v>1021.6222222222223</v>
      </c>
    </row>
    <row r="46" spans="1:20" ht="14.25">
      <c r="A46" s="10" t="s">
        <v>66</v>
      </c>
      <c r="B46" s="3">
        <v>90415</v>
      </c>
      <c r="C46" s="3">
        <v>139</v>
      </c>
      <c r="D46" s="3">
        <v>90554</v>
      </c>
      <c r="E46" s="3">
        <v>114064</v>
      </c>
      <c r="F46" s="3">
        <v>339</v>
      </c>
      <c r="G46" s="3">
        <v>114403</v>
      </c>
      <c r="H46" s="4">
        <v>26.156058176187578</v>
      </c>
      <c r="I46" s="4">
        <v>143.88489208633092</v>
      </c>
      <c r="J46" s="5">
        <v>26.336771429202464</v>
      </c>
      <c r="L46" s="88">
        <f t="shared" si="3"/>
        <v>45207.5</v>
      </c>
      <c r="M46" s="88">
        <f t="shared" si="3"/>
        <v>69.5</v>
      </c>
      <c r="N46" s="89">
        <f t="shared" si="4"/>
        <v>57032</v>
      </c>
      <c r="O46" s="89">
        <f t="shared" si="4"/>
        <v>169.5</v>
      </c>
      <c r="P46" s="90">
        <f t="shared" si="5"/>
        <v>11824.5</v>
      </c>
      <c r="Q46" s="90">
        <f t="shared" si="5"/>
        <v>100</v>
      </c>
      <c r="R46" s="91">
        <f t="shared" si="0"/>
        <v>633.6888888888889</v>
      </c>
      <c r="S46" s="91">
        <f t="shared" si="1"/>
        <v>1.8833333333333333</v>
      </c>
      <c r="T46" s="91">
        <f t="shared" si="2"/>
        <v>635.5722222222222</v>
      </c>
    </row>
    <row r="47" spans="1:20" ht="14.25">
      <c r="A47" s="6" t="s">
        <v>38</v>
      </c>
      <c r="B47" s="7">
        <v>201461</v>
      </c>
      <c r="C47" s="7">
        <v>3604</v>
      </c>
      <c r="D47" s="7">
        <v>205065</v>
      </c>
      <c r="E47" s="7">
        <v>241742</v>
      </c>
      <c r="F47" s="7">
        <v>4833</v>
      </c>
      <c r="G47" s="7">
        <v>246575</v>
      </c>
      <c r="H47" s="8">
        <v>19.994440611334205</v>
      </c>
      <c r="I47" s="8">
        <v>34.100998890122085</v>
      </c>
      <c r="J47" s="9">
        <v>20.242362177846047</v>
      </c>
      <c r="L47" s="88">
        <f t="shared" si="3"/>
        <v>100730.5</v>
      </c>
      <c r="M47" s="88">
        <f t="shared" si="3"/>
        <v>1802</v>
      </c>
      <c r="N47" s="89">
        <f t="shared" si="4"/>
        <v>120871</v>
      </c>
      <c r="O47" s="89">
        <f t="shared" si="4"/>
        <v>2416.5</v>
      </c>
      <c r="P47" s="90">
        <f t="shared" si="5"/>
        <v>20140.5</v>
      </c>
      <c r="Q47" s="90">
        <f t="shared" si="5"/>
        <v>614.5</v>
      </c>
      <c r="R47" s="91">
        <f t="shared" si="0"/>
        <v>1343.0111111111112</v>
      </c>
      <c r="S47" s="91">
        <f t="shared" si="1"/>
        <v>26.85</v>
      </c>
      <c r="T47" s="91">
        <f t="shared" si="2"/>
        <v>1369.861111111111</v>
      </c>
    </row>
    <row r="48" spans="1:20" ht="14.25">
      <c r="A48" s="10" t="s">
        <v>67</v>
      </c>
      <c r="B48" s="3">
        <v>185276</v>
      </c>
      <c r="C48" s="3">
        <v>698</v>
      </c>
      <c r="D48" s="3">
        <v>185974</v>
      </c>
      <c r="E48" s="3">
        <v>238552</v>
      </c>
      <c r="F48" s="3">
        <v>1330</v>
      </c>
      <c r="G48" s="3">
        <v>239882</v>
      </c>
      <c r="H48" s="4">
        <v>28.75493857812129</v>
      </c>
      <c r="I48" s="4">
        <v>90.54441260744986</v>
      </c>
      <c r="J48" s="5">
        <v>28.9868476238614</v>
      </c>
      <c r="L48" s="88">
        <f>B48/2</f>
        <v>92638</v>
      </c>
      <c r="M48" s="88">
        <f>C48/2</f>
        <v>349</v>
      </c>
      <c r="N48" s="89">
        <f>E48/2</f>
        <v>119276</v>
      </c>
      <c r="O48" s="89">
        <f>F48/2</f>
        <v>665</v>
      </c>
      <c r="P48" s="90">
        <f>N48-L48</f>
        <v>26638</v>
      </c>
      <c r="Q48" s="90">
        <f>O48-M48</f>
        <v>316</v>
      </c>
      <c r="R48" s="91">
        <f t="shared" si="0"/>
        <v>1325.2888888888888</v>
      </c>
      <c r="S48" s="91">
        <f t="shared" si="1"/>
        <v>7.388888888888889</v>
      </c>
      <c r="T48" s="91">
        <f t="shared" si="2"/>
        <v>1332.6777777777777</v>
      </c>
    </row>
    <row r="49" spans="1:20" ht="14.25">
      <c r="A49" s="6" t="s">
        <v>39</v>
      </c>
      <c r="B49" s="7">
        <v>267589</v>
      </c>
      <c r="C49" s="7">
        <v>27935</v>
      </c>
      <c r="D49" s="7">
        <v>295524</v>
      </c>
      <c r="E49" s="7">
        <v>304483</v>
      </c>
      <c r="F49" s="7">
        <v>26072</v>
      </c>
      <c r="G49" s="7">
        <v>330555</v>
      </c>
      <c r="H49" s="8">
        <v>13.787562269002088</v>
      </c>
      <c r="I49" s="8">
        <v>-6.669053159119384</v>
      </c>
      <c r="J49" s="9">
        <v>11.853859585008324</v>
      </c>
      <c r="L49" s="88">
        <f aca="true" t="shared" si="6" ref="L49:M60">B49/2</f>
        <v>133794.5</v>
      </c>
      <c r="M49" s="88">
        <f t="shared" si="6"/>
        <v>13967.5</v>
      </c>
      <c r="N49" s="89">
        <f aca="true" t="shared" si="7" ref="N49:O60">E49/2</f>
        <v>152241.5</v>
      </c>
      <c r="O49" s="89">
        <f t="shared" si="7"/>
        <v>13036</v>
      </c>
      <c r="P49" s="90">
        <f aca="true" t="shared" si="8" ref="P49:Q60">N49-L49</f>
        <v>18447</v>
      </c>
      <c r="Q49" s="90">
        <f t="shared" si="8"/>
        <v>-931.5</v>
      </c>
      <c r="R49" s="91">
        <f t="shared" si="0"/>
        <v>1691.5722222222223</v>
      </c>
      <c r="S49" s="91">
        <f t="shared" si="1"/>
        <v>144.84444444444443</v>
      </c>
      <c r="T49" s="91">
        <f t="shared" si="2"/>
        <v>1836.4166666666667</v>
      </c>
    </row>
    <row r="50" spans="1:20" ht="14.25">
      <c r="A50" s="10" t="s">
        <v>40</v>
      </c>
      <c r="B50" s="3">
        <v>11462</v>
      </c>
      <c r="C50" s="3">
        <v>0</v>
      </c>
      <c r="D50" s="3">
        <v>11462</v>
      </c>
      <c r="E50" s="3">
        <v>12994</v>
      </c>
      <c r="F50" s="3">
        <v>0</v>
      </c>
      <c r="G50" s="3">
        <v>12994</v>
      </c>
      <c r="H50" s="4">
        <v>13.365904728668646</v>
      </c>
      <c r="I50" s="4">
        <v>0</v>
      </c>
      <c r="J50" s="5">
        <v>13.365904728668646</v>
      </c>
      <c r="L50" s="88">
        <f t="shared" si="6"/>
        <v>5731</v>
      </c>
      <c r="M50" s="88">
        <f t="shared" si="6"/>
        <v>0</v>
      </c>
      <c r="N50" s="89">
        <f t="shared" si="7"/>
        <v>6497</v>
      </c>
      <c r="O50" s="89">
        <f t="shared" si="7"/>
        <v>0</v>
      </c>
      <c r="P50" s="90">
        <f t="shared" si="8"/>
        <v>766</v>
      </c>
      <c r="Q50" s="90">
        <f t="shared" si="8"/>
        <v>0</v>
      </c>
      <c r="R50" s="91">
        <f t="shared" si="0"/>
        <v>72.18888888888888</v>
      </c>
      <c r="S50" s="91">
        <f t="shared" si="1"/>
        <v>0</v>
      </c>
      <c r="T50" s="91">
        <f t="shared" si="2"/>
        <v>72.18888888888888</v>
      </c>
    </row>
    <row r="51" spans="1:20" ht="14.25">
      <c r="A51" s="6" t="s">
        <v>41</v>
      </c>
      <c r="B51" s="7">
        <v>19445</v>
      </c>
      <c r="C51" s="7">
        <v>314</v>
      </c>
      <c r="D51" s="7">
        <v>19759</v>
      </c>
      <c r="E51" s="7">
        <v>18845</v>
      </c>
      <c r="F51" s="7">
        <v>0</v>
      </c>
      <c r="G51" s="7">
        <v>18845</v>
      </c>
      <c r="H51" s="8">
        <v>-3.085626124967858</v>
      </c>
      <c r="I51" s="8">
        <v>-100</v>
      </c>
      <c r="J51" s="9">
        <v>-4.625740169036894</v>
      </c>
      <c r="L51" s="88">
        <f t="shared" si="6"/>
        <v>9722.5</v>
      </c>
      <c r="M51" s="88">
        <f t="shared" si="6"/>
        <v>157</v>
      </c>
      <c r="N51" s="89">
        <f t="shared" si="7"/>
        <v>9422.5</v>
      </c>
      <c r="O51" s="89">
        <f t="shared" si="7"/>
        <v>0</v>
      </c>
      <c r="P51" s="90">
        <f t="shared" si="8"/>
        <v>-300</v>
      </c>
      <c r="Q51" s="90">
        <f t="shared" si="8"/>
        <v>-157</v>
      </c>
      <c r="R51" s="91">
        <f t="shared" si="0"/>
        <v>104.69444444444444</v>
      </c>
      <c r="S51" s="91">
        <f t="shared" si="1"/>
        <v>0</v>
      </c>
      <c r="T51" s="91">
        <f t="shared" si="2"/>
        <v>104.69444444444444</v>
      </c>
    </row>
    <row r="52" spans="1:20" ht="14.25">
      <c r="A52" s="10" t="s">
        <v>42</v>
      </c>
      <c r="B52" s="3">
        <v>89828</v>
      </c>
      <c r="C52" s="3">
        <v>2344</v>
      </c>
      <c r="D52" s="3">
        <v>92172</v>
      </c>
      <c r="E52" s="3">
        <v>96076</v>
      </c>
      <c r="F52" s="3">
        <v>3583</v>
      </c>
      <c r="G52" s="3">
        <v>99659</v>
      </c>
      <c r="H52" s="4">
        <v>6.955514984192011</v>
      </c>
      <c r="I52" s="4">
        <v>52.858361774744026</v>
      </c>
      <c r="J52" s="5">
        <v>8.122857266848934</v>
      </c>
      <c r="L52" s="88">
        <f t="shared" si="6"/>
        <v>44914</v>
      </c>
      <c r="M52" s="88">
        <f t="shared" si="6"/>
        <v>1172</v>
      </c>
      <c r="N52" s="89">
        <f t="shared" si="7"/>
        <v>48038</v>
      </c>
      <c r="O52" s="89">
        <f t="shared" si="7"/>
        <v>1791.5</v>
      </c>
      <c r="P52" s="90">
        <f t="shared" si="8"/>
        <v>3124</v>
      </c>
      <c r="Q52" s="90">
        <f t="shared" si="8"/>
        <v>619.5</v>
      </c>
      <c r="R52" s="91">
        <f t="shared" si="0"/>
        <v>533.7555555555556</v>
      </c>
      <c r="S52" s="91">
        <f t="shared" si="1"/>
        <v>19.905555555555555</v>
      </c>
      <c r="T52" s="91">
        <f t="shared" si="2"/>
        <v>553.6611111111112</v>
      </c>
    </row>
    <row r="53" spans="1:20" ht="14.25">
      <c r="A53" s="6" t="s">
        <v>68</v>
      </c>
      <c r="B53" s="7">
        <v>163186</v>
      </c>
      <c r="C53" s="7">
        <v>10082</v>
      </c>
      <c r="D53" s="7">
        <v>173268</v>
      </c>
      <c r="E53" s="7">
        <v>193090</v>
      </c>
      <c r="F53" s="7">
        <v>7298</v>
      </c>
      <c r="G53" s="7">
        <v>200388</v>
      </c>
      <c r="H53" s="8">
        <v>18.3251014180138</v>
      </c>
      <c r="I53" s="8">
        <v>-27.61356873636183</v>
      </c>
      <c r="J53" s="9">
        <v>15.652053466306532</v>
      </c>
      <c r="L53" s="88">
        <f t="shared" si="6"/>
        <v>81593</v>
      </c>
      <c r="M53" s="88">
        <f t="shared" si="6"/>
        <v>5041</v>
      </c>
      <c r="N53" s="89">
        <f t="shared" si="7"/>
        <v>96545</v>
      </c>
      <c r="O53" s="89">
        <f t="shared" si="7"/>
        <v>3649</v>
      </c>
      <c r="P53" s="90">
        <f t="shared" si="8"/>
        <v>14952</v>
      </c>
      <c r="Q53" s="90">
        <f t="shared" si="8"/>
        <v>-1392</v>
      </c>
      <c r="R53" s="91">
        <f t="shared" si="0"/>
        <v>1072.7222222222222</v>
      </c>
      <c r="S53" s="91">
        <f t="shared" si="1"/>
        <v>40.544444444444444</v>
      </c>
      <c r="T53" s="91">
        <f t="shared" si="2"/>
        <v>1113.2666666666667</v>
      </c>
    </row>
    <row r="54" spans="1:20" ht="14.25">
      <c r="A54" s="10" t="s">
        <v>43</v>
      </c>
      <c r="B54" s="3">
        <v>80686</v>
      </c>
      <c r="C54" s="3">
        <v>0</v>
      </c>
      <c r="D54" s="3">
        <v>80686</v>
      </c>
      <c r="E54" s="3">
        <v>87616</v>
      </c>
      <c r="F54" s="3">
        <v>0</v>
      </c>
      <c r="G54" s="3">
        <v>87616</v>
      </c>
      <c r="H54" s="4">
        <v>8.588850606053095</v>
      </c>
      <c r="I54" s="4">
        <v>0</v>
      </c>
      <c r="J54" s="5">
        <v>8.588850606053095</v>
      </c>
      <c r="L54" s="88">
        <f t="shared" si="6"/>
        <v>40343</v>
      </c>
      <c r="M54" s="88">
        <f t="shared" si="6"/>
        <v>0</v>
      </c>
      <c r="N54" s="89">
        <f t="shared" si="7"/>
        <v>43808</v>
      </c>
      <c r="O54" s="89">
        <f t="shared" si="7"/>
        <v>0</v>
      </c>
      <c r="P54" s="90">
        <f t="shared" si="8"/>
        <v>3465</v>
      </c>
      <c r="Q54" s="90">
        <f t="shared" si="8"/>
        <v>0</v>
      </c>
      <c r="R54" s="91">
        <f t="shared" si="0"/>
        <v>486.75555555555553</v>
      </c>
      <c r="S54" s="91">
        <f t="shared" si="1"/>
        <v>0</v>
      </c>
      <c r="T54" s="91">
        <f t="shared" si="2"/>
        <v>486.75555555555553</v>
      </c>
    </row>
    <row r="55" spans="1:20" ht="14.25">
      <c r="A55" s="6" t="s">
        <v>61</v>
      </c>
      <c r="B55" s="7">
        <v>7638</v>
      </c>
      <c r="C55" s="7">
        <v>541</v>
      </c>
      <c r="D55" s="7">
        <v>8179</v>
      </c>
      <c r="E55" s="7">
        <v>7473</v>
      </c>
      <c r="F55" s="7">
        <v>465</v>
      </c>
      <c r="G55" s="7">
        <v>7938</v>
      </c>
      <c r="H55" s="8">
        <v>-2.16025137470542</v>
      </c>
      <c r="I55" s="8">
        <v>-14.048059149722736</v>
      </c>
      <c r="J55" s="9">
        <v>-2.9465704853894117</v>
      </c>
      <c r="L55" s="88">
        <f t="shared" si="6"/>
        <v>3819</v>
      </c>
      <c r="M55" s="88">
        <f t="shared" si="6"/>
        <v>270.5</v>
      </c>
      <c r="N55" s="89">
        <f t="shared" si="7"/>
        <v>3736.5</v>
      </c>
      <c r="O55" s="89">
        <f t="shared" si="7"/>
        <v>232.5</v>
      </c>
      <c r="P55" s="90">
        <f t="shared" si="8"/>
        <v>-82.5</v>
      </c>
      <c r="Q55" s="90">
        <f t="shared" si="8"/>
        <v>-38</v>
      </c>
      <c r="R55" s="91">
        <f t="shared" si="0"/>
        <v>41.516666666666666</v>
      </c>
      <c r="S55" s="91">
        <f t="shared" si="1"/>
        <v>2.5833333333333335</v>
      </c>
      <c r="T55" s="91">
        <f t="shared" si="2"/>
        <v>44.1</v>
      </c>
    </row>
    <row r="56" spans="1:20" ht="14.25">
      <c r="A56" s="10" t="s">
        <v>44</v>
      </c>
      <c r="B56" s="3">
        <v>30937</v>
      </c>
      <c r="C56" s="3">
        <v>1081</v>
      </c>
      <c r="D56" s="3">
        <v>32018</v>
      </c>
      <c r="E56" s="3">
        <v>36705</v>
      </c>
      <c r="F56" s="3">
        <v>1096</v>
      </c>
      <c r="G56" s="3">
        <v>37801</v>
      </c>
      <c r="H56" s="4">
        <v>18.64434172673498</v>
      </c>
      <c r="I56" s="4">
        <v>1.3876040703052728</v>
      </c>
      <c r="J56" s="5">
        <v>18.061715285152104</v>
      </c>
      <c r="L56" s="88">
        <f t="shared" si="6"/>
        <v>15468.5</v>
      </c>
      <c r="M56" s="88">
        <f t="shared" si="6"/>
        <v>540.5</v>
      </c>
      <c r="N56" s="89">
        <f t="shared" si="7"/>
        <v>18352.5</v>
      </c>
      <c r="O56" s="89">
        <f t="shared" si="7"/>
        <v>548</v>
      </c>
      <c r="P56" s="90">
        <f t="shared" si="8"/>
        <v>2884</v>
      </c>
      <c r="Q56" s="90">
        <f t="shared" si="8"/>
        <v>7.5</v>
      </c>
      <c r="R56" s="91">
        <f t="shared" si="0"/>
        <v>203.91666666666666</v>
      </c>
      <c r="S56" s="91">
        <f t="shared" si="1"/>
        <v>6.088888888888889</v>
      </c>
      <c r="T56" s="91">
        <f t="shared" si="2"/>
        <v>210.00555555555553</v>
      </c>
    </row>
    <row r="57" spans="1:20" ht="14.25">
      <c r="A57" s="6" t="s">
        <v>45</v>
      </c>
      <c r="B57" s="7">
        <v>0</v>
      </c>
      <c r="C57" s="7">
        <v>0</v>
      </c>
      <c r="D57" s="7">
        <v>0</v>
      </c>
      <c r="E57" s="7">
        <v>0</v>
      </c>
      <c r="F57" s="7">
        <v>0</v>
      </c>
      <c r="G57" s="7">
        <v>0</v>
      </c>
      <c r="H57" s="8">
        <v>0</v>
      </c>
      <c r="I57" s="8">
        <v>0</v>
      </c>
      <c r="J57" s="9">
        <v>0</v>
      </c>
      <c r="L57" s="88">
        <f t="shared" si="6"/>
        <v>0</v>
      </c>
      <c r="M57" s="88">
        <f t="shared" si="6"/>
        <v>0</v>
      </c>
      <c r="N57" s="89">
        <f t="shared" si="7"/>
        <v>0</v>
      </c>
      <c r="O57" s="89">
        <f t="shared" si="7"/>
        <v>0</v>
      </c>
      <c r="P57" s="90">
        <f t="shared" si="8"/>
        <v>0</v>
      </c>
      <c r="Q57" s="90">
        <f t="shared" si="8"/>
        <v>0</v>
      </c>
      <c r="R57" s="91">
        <f t="shared" si="0"/>
        <v>0</v>
      </c>
      <c r="S57" s="91">
        <f t="shared" si="1"/>
        <v>0</v>
      </c>
      <c r="T57" s="91">
        <f t="shared" si="2"/>
        <v>0</v>
      </c>
    </row>
    <row r="58" spans="1:20" ht="14.25">
      <c r="A58" s="10" t="s">
        <v>46</v>
      </c>
      <c r="B58" s="3">
        <v>377214</v>
      </c>
      <c r="C58" s="3">
        <v>1158</v>
      </c>
      <c r="D58" s="3">
        <v>378372</v>
      </c>
      <c r="E58" s="3">
        <v>407192</v>
      </c>
      <c r="F58" s="3">
        <v>1457</v>
      </c>
      <c r="G58" s="3">
        <v>408649</v>
      </c>
      <c r="H58" s="4">
        <v>7.947212987853049</v>
      </c>
      <c r="I58" s="4">
        <v>25.820379965457686</v>
      </c>
      <c r="J58" s="5">
        <v>8.001913460826911</v>
      </c>
      <c r="L58" s="88">
        <f t="shared" si="6"/>
        <v>188607</v>
      </c>
      <c r="M58" s="88">
        <f t="shared" si="6"/>
        <v>579</v>
      </c>
      <c r="N58" s="89">
        <f t="shared" si="7"/>
        <v>203596</v>
      </c>
      <c r="O58" s="89">
        <f t="shared" si="7"/>
        <v>728.5</v>
      </c>
      <c r="P58" s="90">
        <f t="shared" si="8"/>
        <v>14989</v>
      </c>
      <c r="Q58" s="90">
        <f t="shared" si="8"/>
        <v>149.5</v>
      </c>
      <c r="R58" s="91">
        <f t="shared" si="0"/>
        <v>2262.177777777778</v>
      </c>
      <c r="S58" s="91">
        <f t="shared" si="1"/>
        <v>8.094444444444445</v>
      </c>
      <c r="T58" s="91">
        <f t="shared" si="2"/>
        <v>2270.2722222222224</v>
      </c>
    </row>
    <row r="59" spans="1:20" ht="14.25">
      <c r="A59" s="6" t="s">
        <v>74</v>
      </c>
      <c r="B59" s="7">
        <v>8116</v>
      </c>
      <c r="C59" s="7">
        <v>4923</v>
      </c>
      <c r="D59" s="7">
        <v>13039</v>
      </c>
      <c r="E59" s="7">
        <v>8719</v>
      </c>
      <c r="F59" s="7">
        <v>4978</v>
      </c>
      <c r="G59" s="7">
        <v>13697</v>
      </c>
      <c r="H59" s="8">
        <v>7.429768358797436</v>
      </c>
      <c r="I59" s="8">
        <v>1.1172049563274427</v>
      </c>
      <c r="J59" s="9">
        <v>5.04639926374722</v>
      </c>
      <c r="L59" s="88">
        <f t="shared" si="6"/>
        <v>4058</v>
      </c>
      <c r="M59" s="88">
        <f t="shared" si="6"/>
        <v>2461.5</v>
      </c>
      <c r="N59" s="89">
        <f t="shared" si="7"/>
        <v>4359.5</v>
      </c>
      <c r="O59" s="89">
        <f t="shared" si="7"/>
        <v>2489</v>
      </c>
      <c r="P59" s="90">
        <f t="shared" si="8"/>
        <v>301.5</v>
      </c>
      <c r="Q59" s="90">
        <f t="shared" si="8"/>
        <v>27.5</v>
      </c>
      <c r="R59" s="91">
        <f t="shared" si="0"/>
        <v>48.43888888888889</v>
      </c>
      <c r="S59" s="91">
        <f t="shared" si="1"/>
        <v>27.655555555555555</v>
      </c>
      <c r="T59" s="91">
        <f t="shared" si="2"/>
        <v>76.09444444444445</v>
      </c>
    </row>
    <row r="60" spans="1:20" ht="14.25">
      <c r="A60" s="10" t="s">
        <v>75</v>
      </c>
      <c r="B60" s="3">
        <v>4703</v>
      </c>
      <c r="C60" s="3">
        <v>12023</v>
      </c>
      <c r="D60" s="3">
        <v>16726</v>
      </c>
      <c r="E60" s="3">
        <v>5051</v>
      </c>
      <c r="F60" s="3">
        <v>12210</v>
      </c>
      <c r="G60" s="3">
        <v>17261</v>
      </c>
      <c r="H60" s="4">
        <v>7.399532213480757</v>
      </c>
      <c r="I60" s="4">
        <v>1.555352241537054</v>
      </c>
      <c r="J60" s="5">
        <v>3.1986129379409305</v>
      </c>
      <c r="L60" s="88">
        <f t="shared" si="6"/>
        <v>2351.5</v>
      </c>
      <c r="M60" s="88">
        <f t="shared" si="6"/>
        <v>6011.5</v>
      </c>
      <c r="N60" s="89">
        <f t="shared" si="7"/>
        <v>2525.5</v>
      </c>
      <c r="O60" s="89">
        <f t="shared" si="7"/>
        <v>6105</v>
      </c>
      <c r="P60" s="90">
        <f t="shared" si="8"/>
        <v>174</v>
      </c>
      <c r="Q60" s="90">
        <f t="shared" si="8"/>
        <v>93.5</v>
      </c>
      <c r="R60" s="91">
        <f t="shared" si="0"/>
        <v>28.06111111111111</v>
      </c>
      <c r="S60" s="91">
        <f t="shared" si="1"/>
        <v>67.83333333333333</v>
      </c>
      <c r="T60" s="91">
        <f t="shared" si="2"/>
        <v>95.89444444444445</v>
      </c>
    </row>
    <row r="61" spans="1:20" ht="14.25">
      <c r="A61" s="11" t="s">
        <v>47</v>
      </c>
      <c r="B61" s="12">
        <f>+B62-SUM(B60+B59+B32+B20+B10+B6+B5)</f>
        <v>11174784</v>
      </c>
      <c r="C61" s="12">
        <f>+C62-SUM(C60+C59+C32+C20+C10+C6+C5)</f>
        <v>2991244</v>
      </c>
      <c r="D61" s="12">
        <f>+D62-SUM(D60+D59+D32+D20+D10+D6+D5)</f>
        <v>14166028</v>
      </c>
      <c r="E61" s="12">
        <f>+E62-SUM(E60+E59+E32+E20+E10+E6+E5)</f>
        <v>12739312</v>
      </c>
      <c r="F61" s="12">
        <f>+F62-SUM(F60+F59+F32+F20+F10+F6+F5)</f>
        <v>3826361</v>
      </c>
      <c r="G61" s="12">
        <f>+G62-SUM(G60+G59+G32+G20+G10+G6+G5)</f>
        <v>16565673</v>
      </c>
      <c r="H61" s="13">
        <f aca="true" t="shared" si="9" ref="H61:J62">+_xlfn.IFERROR(((E61-B61)/B61)*100,0)</f>
        <v>14.00052117338465</v>
      </c>
      <c r="I61" s="13">
        <f t="shared" si="9"/>
        <v>27.918718767175125</v>
      </c>
      <c r="J61" s="13">
        <f t="shared" si="9"/>
        <v>16.939434257789127</v>
      </c>
      <c r="L61" s="92">
        <f>B61/2</f>
        <v>5587392</v>
      </c>
      <c r="M61" s="92">
        <f>C61/2</f>
        <v>1495622</v>
      </c>
      <c r="N61" s="92">
        <f>E61/2</f>
        <v>6369656</v>
      </c>
      <c r="O61" s="92">
        <f>F61/2</f>
        <v>1913180.5</v>
      </c>
      <c r="P61" s="92">
        <f>N61-L61</f>
        <v>782264</v>
      </c>
      <c r="Q61" s="92">
        <f>O61-M61</f>
        <v>417558.5</v>
      </c>
      <c r="R61" s="92">
        <f>N61/90</f>
        <v>70773.95555555556</v>
      </c>
      <c r="S61" s="92">
        <f>O61/90</f>
        <v>21257.56111111111</v>
      </c>
      <c r="T61" s="92">
        <f t="shared" si="2"/>
        <v>92031.51666666666</v>
      </c>
    </row>
    <row r="62" spans="1:20" ht="14.25">
      <c r="A62" s="14" t="s">
        <v>48</v>
      </c>
      <c r="B62" s="15">
        <f>SUM(B4:B60)</f>
        <v>18131299</v>
      </c>
      <c r="C62" s="15">
        <f>SUM(C4:C60)</f>
        <v>20153500</v>
      </c>
      <c r="D62" s="15">
        <f>SUM(D4:D60)</f>
        <v>38284799</v>
      </c>
      <c r="E62" s="15">
        <f>SUM(E4:E60)</f>
        <v>20705785</v>
      </c>
      <c r="F62" s="15">
        <f>SUM(F4:F60)</f>
        <v>23153199</v>
      </c>
      <c r="G62" s="15">
        <f>SUM(G4:G60)</f>
        <v>43858984</v>
      </c>
      <c r="H62" s="16">
        <f t="shared" si="9"/>
        <v>14.199126052689332</v>
      </c>
      <c r="I62" s="16">
        <f t="shared" si="9"/>
        <v>14.884258317413849</v>
      </c>
      <c r="J62" s="16">
        <f t="shared" si="9"/>
        <v>14.55978650952301</v>
      </c>
      <c r="L62" s="93">
        <f>B62/2</f>
        <v>9065649.5</v>
      </c>
      <c r="M62" s="93">
        <f>C62/2</f>
        <v>10076750</v>
      </c>
      <c r="N62" s="93">
        <f>E62/2</f>
        <v>10352892.5</v>
      </c>
      <c r="O62" s="93">
        <f>F62/2</f>
        <v>11576599.5</v>
      </c>
      <c r="P62" s="93">
        <f>N62-L62</f>
        <v>1287243</v>
      </c>
      <c r="Q62" s="93">
        <f>O62-M62</f>
        <v>1499849.5</v>
      </c>
      <c r="R62" s="93">
        <f>N62/90</f>
        <v>115032.13888888889</v>
      </c>
      <c r="S62" s="93">
        <f>O62/90</f>
        <v>128628.88333333333</v>
      </c>
      <c r="T62" s="93">
        <f t="shared" si="2"/>
        <v>243661.02222222224</v>
      </c>
    </row>
    <row r="63" spans="1:10" ht="14.25">
      <c r="A63" s="11" t="s">
        <v>52</v>
      </c>
      <c r="B63" s="12"/>
      <c r="C63" s="12"/>
      <c r="D63" s="12">
        <v>83431</v>
      </c>
      <c r="E63" s="12"/>
      <c r="F63" s="12"/>
      <c r="G63" s="12">
        <v>44384</v>
      </c>
      <c r="H63" s="13"/>
      <c r="I63" s="13"/>
      <c r="J63" s="13">
        <f>+_xlfn.IFERROR(((G63-D63)/D63)*100,0)</f>
        <v>-46.80154858505831</v>
      </c>
    </row>
    <row r="64" spans="1:10" ht="14.25">
      <c r="A64" s="11" t="s">
        <v>53</v>
      </c>
      <c r="B64" s="12"/>
      <c r="C64" s="12"/>
      <c r="D64" s="32">
        <v>15305</v>
      </c>
      <c r="E64" s="12"/>
      <c r="F64" s="12"/>
      <c r="G64" s="12">
        <v>2625</v>
      </c>
      <c r="H64" s="13"/>
      <c r="I64" s="13"/>
      <c r="J64" s="13">
        <f>+_xlfn.IFERROR(((G64-D64)/D64)*100,0)</f>
        <v>-82.84874224109768</v>
      </c>
    </row>
    <row r="65" spans="1:10" ht="15" thickBot="1">
      <c r="A65" s="18" t="s">
        <v>54</v>
      </c>
      <c r="B65" s="19"/>
      <c r="C65" s="19"/>
      <c r="D65" s="19">
        <v>98736</v>
      </c>
      <c r="E65" s="19"/>
      <c r="F65" s="19"/>
      <c r="G65" s="19">
        <v>47009</v>
      </c>
      <c r="H65" s="70">
        <f>+_xlfn.IFERROR(((G65-D65)/D65)*100,0)</f>
        <v>-52.38919948144547</v>
      </c>
      <c r="I65" s="70"/>
      <c r="J65" s="71"/>
    </row>
    <row r="66" spans="1:10" ht="15" thickBot="1">
      <c r="A66" s="20" t="s">
        <v>55</v>
      </c>
      <c r="B66" s="33"/>
      <c r="C66" s="33"/>
      <c r="D66" s="33">
        <f>+D62+D65</f>
        <v>38383535</v>
      </c>
      <c r="E66" s="21"/>
      <c r="F66" s="21"/>
      <c r="G66" s="21">
        <f>+G62+G65</f>
        <v>43905993</v>
      </c>
      <c r="H66" s="74">
        <f>+_xlfn.IFERROR(((G66-D66)/D66)*100,0)</f>
        <v>14.387570087017778</v>
      </c>
      <c r="I66" s="74"/>
      <c r="J66" s="75"/>
    </row>
    <row r="67" spans="1:10" ht="49.5" customHeight="1">
      <c r="A67" s="61" t="s">
        <v>62</v>
      </c>
      <c r="B67" s="61"/>
      <c r="C67" s="61"/>
      <c r="D67" s="61"/>
      <c r="E67" s="61"/>
      <c r="F67" s="61"/>
      <c r="G67" s="61"/>
      <c r="H67" s="61"/>
      <c r="I67" s="61"/>
      <c r="J67" s="61"/>
    </row>
    <row r="68" ht="14.25">
      <c r="A68" s="39" t="s">
        <v>63</v>
      </c>
    </row>
  </sheetData>
  <sheetProtection/>
  <mergeCells count="13">
    <mergeCell ref="R1:T2"/>
    <mergeCell ref="L2:Q2"/>
    <mergeCell ref="L3:M3"/>
    <mergeCell ref="N3:O3"/>
    <mergeCell ref="P3:Q3"/>
    <mergeCell ref="H66:J66"/>
    <mergeCell ref="A67:J67"/>
    <mergeCell ref="A1:J1"/>
    <mergeCell ref="A2:A3"/>
    <mergeCell ref="B2:D2"/>
    <mergeCell ref="E2:G2"/>
    <mergeCell ref="H2:J2"/>
    <mergeCell ref="H65:J65"/>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77" zoomScaleNormal="77" zoomScalePageLayoutView="0" workbookViewId="0" topLeftCell="A21">
      <selection activeCell="G63" sqref="G63"/>
    </sheetView>
  </sheetViews>
  <sheetFormatPr defaultColWidth="9.140625" defaultRowHeight="15"/>
  <cols>
    <col min="1" max="1" width="36.7109375" style="0" bestFit="1" customWidth="1"/>
    <col min="2" max="10" width="14.28125" style="0" customWidth="1"/>
  </cols>
  <sheetData>
    <row r="1" spans="1:10" ht="22.5" customHeight="1">
      <c r="A1" s="62" t="s">
        <v>0</v>
      </c>
      <c r="B1" s="63"/>
      <c r="C1" s="63"/>
      <c r="D1" s="63"/>
      <c r="E1" s="63"/>
      <c r="F1" s="63"/>
      <c r="G1" s="63"/>
      <c r="H1" s="63"/>
      <c r="I1" s="63"/>
      <c r="J1" s="64"/>
    </row>
    <row r="2" spans="1:10" ht="27" customHeight="1">
      <c r="A2" s="65" t="s">
        <v>1</v>
      </c>
      <c r="B2" s="67" t="s">
        <v>78</v>
      </c>
      <c r="C2" s="67"/>
      <c r="D2" s="67"/>
      <c r="E2" s="67" t="s">
        <v>79</v>
      </c>
      <c r="F2" s="67"/>
      <c r="G2" s="67"/>
      <c r="H2" s="68" t="s">
        <v>77</v>
      </c>
      <c r="I2" s="68"/>
      <c r="J2" s="69"/>
    </row>
    <row r="3" spans="1:10" ht="14.25">
      <c r="A3" s="66"/>
      <c r="B3" s="1" t="s">
        <v>2</v>
      </c>
      <c r="C3" s="1" t="s">
        <v>3</v>
      </c>
      <c r="D3" s="1" t="s">
        <v>4</v>
      </c>
      <c r="E3" s="1" t="s">
        <v>2</v>
      </c>
      <c r="F3" s="1" t="s">
        <v>3</v>
      </c>
      <c r="G3" s="1" t="s">
        <v>4</v>
      </c>
      <c r="H3" s="1" t="s">
        <v>2</v>
      </c>
      <c r="I3" s="1" t="s">
        <v>3</v>
      </c>
      <c r="J3" s="2" t="s">
        <v>4</v>
      </c>
    </row>
    <row r="4" spans="1:10" ht="14.25">
      <c r="A4" s="10" t="s">
        <v>5</v>
      </c>
      <c r="B4" s="3">
        <v>3891</v>
      </c>
      <c r="C4" s="3">
        <v>2086</v>
      </c>
      <c r="D4" s="3">
        <v>5977</v>
      </c>
      <c r="E4" s="3">
        <v>3818</v>
      </c>
      <c r="F4" s="3">
        <v>2377</v>
      </c>
      <c r="G4" s="3">
        <v>6195</v>
      </c>
      <c r="H4" s="4">
        <v>-1.8761243896170652</v>
      </c>
      <c r="I4" s="4">
        <v>13.950143815915627</v>
      </c>
      <c r="J4" s="5">
        <v>3.6473147063744356</v>
      </c>
    </row>
    <row r="5" spans="1:10" ht="14.25">
      <c r="A5" s="6" t="s">
        <v>69</v>
      </c>
      <c r="B5" s="7">
        <v>27882</v>
      </c>
      <c r="C5" s="7">
        <v>85958</v>
      </c>
      <c r="D5" s="7">
        <v>113840</v>
      </c>
      <c r="E5" s="7">
        <v>26435</v>
      </c>
      <c r="F5" s="7">
        <v>93713</v>
      </c>
      <c r="G5" s="7">
        <v>120148</v>
      </c>
      <c r="H5" s="8">
        <v>-5.18972814001865</v>
      </c>
      <c r="I5" s="8">
        <v>9.021847879196818</v>
      </c>
      <c r="J5" s="9">
        <v>5.541110330288124</v>
      </c>
    </row>
    <row r="6" spans="1:10" ht="14.25">
      <c r="A6" s="10" t="s">
        <v>70</v>
      </c>
      <c r="B6" s="3">
        <v>24057</v>
      </c>
      <c r="C6" s="3">
        <v>26597</v>
      </c>
      <c r="D6" s="3">
        <v>50654</v>
      </c>
      <c r="E6" s="3">
        <v>25611</v>
      </c>
      <c r="F6" s="3">
        <v>31119</v>
      </c>
      <c r="G6" s="3">
        <v>56730</v>
      </c>
      <c r="H6" s="4">
        <v>6.459658311510164</v>
      </c>
      <c r="I6" s="4">
        <v>17.001917509493552</v>
      </c>
      <c r="J6" s="5">
        <v>11.995104039167687</v>
      </c>
    </row>
    <row r="7" spans="1:10" ht="14.25">
      <c r="A7" s="6" t="s">
        <v>6</v>
      </c>
      <c r="B7" s="7">
        <v>16623</v>
      </c>
      <c r="C7" s="7">
        <v>4167</v>
      </c>
      <c r="D7" s="7">
        <v>20790</v>
      </c>
      <c r="E7" s="7">
        <v>16655</v>
      </c>
      <c r="F7" s="7">
        <v>5648</v>
      </c>
      <c r="G7" s="7">
        <v>22303</v>
      </c>
      <c r="H7" s="8">
        <v>0.19250436142693858</v>
      </c>
      <c r="I7" s="8">
        <v>35.5411567074634</v>
      </c>
      <c r="J7" s="9">
        <v>7.277537277537277</v>
      </c>
    </row>
    <row r="8" spans="1:10" ht="14.25">
      <c r="A8" s="10" t="s">
        <v>7</v>
      </c>
      <c r="B8" s="3">
        <v>10763</v>
      </c>
      <c r="C8" s="3">
        <v>3258</v>
      </c>
      <c r="D8" s="3">
        <v>14021</v>
      </c>
      <c r="E8" s="3">
        <v>10819</v>
      </c>
      <c r="F8" s="3">
        <v>4357</v>
      </c>
      <c r="G8" s="3">
        <v>15176</v>
      </c>
      <c r="H8" s="4">
        <v>0.5203010313109727</v>
      </c>
      <c r="I8" s="4">
        <v>33.73235113566606</v>
      </c>
      <c r="J8" s="5">
        <v>8.237643534697952</v>
      </c>
    </row>
    <row r="9" spans="1:10" ht="14.25">
      <c r="A9" s="6" t="s">
        <v>8</v>
      </c>
      <c r="B9" s="7">
        <v>10734</v>
      </c>
      <c r="C9" s="7">
        <v>12026</v>
      </c>
      <c r="D9" s="7">
        <v>22760</v>
      </c>
      <c r="E9" s="7">
        <v>11070</v>
      </c>
      <c r="F9" s="7">
        <v>13849</v>
      </c>
      <c r="G9" s="7">
        <v>24919</v>
      </c>
      <c r="H9" s="8">
        <v>3.130240357741755</v>
      </c>
      <c r="I9" s="8">
        <v>15.158822551139197</v>
      </c>
      <c r="J9" s="9">
        <v>9.485940246045695</v>
      </c>
    </row>
    <row r="10" spans="1:10" ht="14.25">
      <c r="A10" s="10" t="s">
        <v>71</v>
      </c>
      <c r="B10" s="3">
        <v>791</v>
      </c>
      <c r="C10" s="3">
        <v>281</v>
      </c>
      <c r="D10" s="3">
        <v>1072</v>
      </c>
      <c r="E10" s="3">
        <v>876</v>
      </c>
      <c r="F10" s="3">
        <v>279</v>
      </c>
      <c r="G10" s="3">
        <v>1155</v>
      </c>
      <c r="H10" s="4">
        <v>10.745891276864729</v>
      </c>
      <c r="I10" s="4">
        <v>-0.7117437722419928</v>
      </c>
      <c r="J10" s="5">
        <v>7.742537313432836</v>
      </c>
    </row>
    <row r="11" spans="1:10" ht="14.25">
      <c r="A11" s="6" t="s">
        <v>9</v>
      </c>
      <c r="B11" s="7">
        <v>3608</v>
      </c>
      <c r="C11" s="7">
        <v>509</v>
      </c>
      <c r="D11" s="7">
        <v>4117</v>
      </c>
      <c r="E11" s="7">
        <v>3224</v>
      </c>
      <c r="F11" s="7">
        <v>400</v>
      </c>
      <c r="G11" s="7">
        <v>3624</v>
      </c>
      <c r="H11" s="8">
        <v>-10.643015521064301</v>
      </c>
      <c r="I11" s="8">
        <v>-21.414538310412574</v>
      </c>
      <c r="J11" s="9">
        <v>-11.974738887539472</v>
      </c>
    </row>
    <row r="12" spans="1:10" ht="14.25">
      <c r="A12" s="10" t="s">
        <v>10</v>
      </c>
      <c r="B12" s="3">
        <v>3107</v>
      </c>
      <c r="C12" s="3">
        <v>176</v>
      </c>
      <c r="D12" s="3">
        <v>3283</v>
      </c>
      <c r="E12" s="3">
        <v>3196</v>
      </c>
      <c r="F12" s="3">
        <v>175</v>
      </c>
      <c r="G12" s="3">
        <v>3371</v>
      </c>
      <c r="H12" s="4">
        <v>2.8644995172191825</v>
      </c>
      <c r="I12" s="4">
        <v>-0.5681818181818182</v>
      </c>
      <c r="J12" s="5">
        <v>2.680475175144685</v>
      </c>
    </row>
    <row r="13" spans="1:10" ht="14.25">
      <c r="A13" s="6" t="s">
        <v>11</v>
      </c>
      <c r="B13" s="7">
        <v>9146</v>
      </c>
      <c r="C13" s="7">
        <v>1734</v>
      </c>
      <c r="D13" s="7">
        <v>10880</v>
      </c>
      <c r="E13" s="7">
        <v>9421</v>
      </c>
      <c r="F13" s="7">
        <v>1655</v>
      </c>
      <c r="G13" s="7">
        <v>11076</v>
      </c>
      <c r="H13" s="8">
        <v>3.0067789197463375</v>
      </c>
      <c r="I13" s="8">
        <v>-4.555940023068051</v>
      </c>
      <c r="J13" s="9">
        <v>1.801470588235294</v>
      </c>
    </row>
    <row r="14" spans="1:10" ht="14.25">
      <c r="A14" s="10" t="s">
        <v>12</v>
      </c>
      <c r="B14" s="3">
        <v>3919</v>
      </c>
      <c r="C14" s="3">
        <v>618</v>
      </c>
      <c r="D14" s="3">
        <v>4537</v>
      </c>
      <c r="E14" s="3">
        <v>4034</v>
      </c>
      <c r="F14" s="3">
        <v>537</v>
      </c>
      <c r="G14" s="3">
        <v>4571</v>
      </c>
      <c r="H14" s="4">
        <v>2.9344220464404187</v>
      </c>
      <c r="I14" s="4">
        <v>-13.106796116504855</v>
      </c>
      <c r="J14" s="5">
        <v>0.7493938726030417</v>
      </c>
    </row>
    <row r="15" spans="1:10" ht="14.25">
      <c r="A15" s="6" t="s">
        <v>13</v>
      </c>
      <c r="B15" s="7">
        <v>1805</v>
      </c>
      <c r="C15" s="7">
        <v>48</v>
      </c>
      <c r="D15" s="7">
        <v>1853</v>
      </c>
      <c r="E15" s="7">
        <v>1874</v>
      </c>
      <c r="F15" s="7">
        <v>33</v>
      </c>
      <c r="G15" s="7">
        <v>1907</v>
      </c>
      <c r="H15" s="8">
        <v>3.822714681440443</v>
      </c>
      <c r="I15" s="8">
        <v>-31.25</v>
      </c>
      <c r="J15" s="9">
        <v>2.914193200215866</v>
      </c>
    </row>
    <row r="16" spans="1:10" ht="14.25">
      <c r="A16" s="10" t="s">
        <v>14</v>
      </c>
      <c r="B16" s="3">
        <v>5060</v>
      </c>
      <c r="C16" s="3">
        <v>778</v>
      </c>
      <c r="D16" s="3">
        <v>5838</v>
      </c>
      <c r="E16" s="3">
        <v>4564</v>
      </c>
      <c r="F16" s="3">
        <v>462</v>
      </c>
      <c r="G16" s="3">
        <v>5026</v>
      </c>
      <c r="H16" s="4">
        <v>-9.802371541501977</v>
      </c>
      <c r="I16" s="4">
        <v>-40.616966580976865</v>
      </c>
      <c r="J16" s="5">
        <v>-13.908872901678656</v>
      </c>
    </row>
    <row r="17" spans="1:10" ht="14.25">
      <c r="A17" s="6" t="s">
        <v>15</v>
      </c>
      <c r="B17" s="7">
        <v>1724</v>
      </c>
      <c r="C17" s="7">
        <v>64</v>
      </c>
      <c r="D17" s="7">
        <v>1788</v>
      </c>
      <c r="E17" s="7">
        <v>653</v>
      </c>
      <c r="F17" s="7">
        <v>10</v>
      </c>
      <c r="G17" s="7">
        <v>663</v>
      </c>
      <c r="H17" s="8">
        <v>-62.12296983758701</v>
      </c>
      <c r="I17" s="8">
        <v>-84.375</v>
      </c>
      <c r="J17" s="9">
        <v>-62.91946308724832</v>
      </c>
    </row>
    <row r="18" spans="1:10" ht="14.25">
      <c r="A18" s="10" t="s">
        <v>16</v>
      </c>
      <c r="B18" s="3">
        <v>458</v>
      </c>
      <c r="C18" s="3">
        <v>10</v>
      </c>
      <c r="D18" s="3">
        <v>468</v>
      </c>
      <c r="E18" s="3">
        <v>516</v>
      </c>
      <c r="F18" s="3">
        <v>12</v>
      </c>
      <c r="G18" s="3">
        <v>528</v>
      </c>
      <c r="H18" s="4">
        <v>12.663755458515283</v>
      </c>
      <c r="I18" s="4">
        <v>20</v>
      </c>
      <c r="J18" s="5">
        <v>12.82051282051282</v>
      </c>
    </row>
    <row r="19" spans="1:10" ht="14.25">
      <c r="A19" s="6" t="s">
        <v>17</v>
      </c>
      <c r="B19" s="7">
        <v>251</v>
      </c>
      <c r="C19" s="7">
        <v>25</v>
      </c>
      <c r="D19" s="7">
        <v>276</v>
      </c>
      <c r="E19" s="7">
        <v>267</v>
      </c>
      <c r="F19" s="7">
        <v>39</v>
      </c>
      <c r="G19" s="7">
        <v>306</v>
      </c>
      <c r="H19" s="8">
        <v>6.374501992031872</v>
      </c>
      <c r="I19" s="8">
        <v>56.00000000000001</v>
      </c>
      <c r="J19" s="9">
        <v>10.869565217391305</v>
      </c>
    </row>
    <row r="20" spans="1:10" ht="14.25">
      <c r="A20" s="10" t="s">
        <v>72</v>
      </c>
      <c r="B20" s="3">
        <v>8989</v>
      </c>
      <c r="C20" s="3">
        <v>0</v>
      </c>
      <c r="D20" s="3">
        <v>8989</v>
      </c>
      <c r="E20" s="3">
        <v>9887</v>
      </c>
      <c r="F20" s="3">
        <v>0</v>
      </c>
      <c r="G20" s="3">
        <v>9887</v>
      </c>
      <c r="H20" s="4">
        <v>9.989987762821226</v>
      </c>
      <c r="I20" s="4">
        <v>0</v>
      </c>
      <c r="J20" s="5">
        <v>9.989987762821226</v>
      </c>
    </row>
    <row r="21" spans="1:10" ht="14.25">
      <c r="A21" s="6" t="s">
        <v>18</v>
      </c>
      <c r="B21" s="7">
        <v>4227</v>
      </c>
      <c r="C21" s="7">
        <v>18</v>
      </c>
      <c r="D21" s="7">
        <v>4245</v>
      </c>
      <c r="E21" s="7">
        <v>4714</v>
      </c>
      <c r="F21" s="7">
        <v>33</v>
      </c>
      <c r="G21" s="7">
        <v>4747</v>
      </c>
      <c r="H21" s="8">
        <v>11.521173409037141</v>
      </c>
      <c r="I21" s="8">
        <v>83.33333333333334</v>
      </c>
      <c r="J21" s="9">
        <v>11.82567726737338</v>
      </c>
    </row>
    <row r="22" spans="1:10" ht="14.25">
      <c r="A22" s="10" t="s">
        <v>19</v>
      </c>
      <c r="B22" s="3">
        <v>6</v>
      </c>
      <c r="C22" s="3">
        <v>0</v>
      </c>
      <c r="D22" s="3">
        <v>6</v>
      </c>
      <c r="E22" s="3">
        <v>16</v>
      </c>
      <c r="F22" s="3">
        <v>0</v>
      </c>
      <c r="G22" s="3">
        <v>16</v>
      </c>
      <c r="H22" s="4">
        <v>166.66666666666669</v>
      </c>
      <c r="I22" s="4">
        <v>0</v>
      </c>
      <c r="J22" s="5">
        <v>166.66666666666669</v>
      </c>
    </row>
    <row r="23" spans="1:10" ht="14.25">
      <c r="A23" s="6" t="s">
        <v>20</v>
      </c>
      <c r="B23" s="7">
        <v>875</v>
      </c>
      <c r="C23" s="7">
        <v>9</v>
      </c>
      <c r="D23" s="7">
        <v>884</v>
      </c>
      <c r="E23" s="7">
        <v>979</v>
      </c>
      <c r="F23" s="7">
        <v>7</v>
      </c>
      <c r="G23" s="7">
        <v>986</v>
      </c>
      <c r="H23" s="8">
        <v>11.885714285714286</v>
      </c>
      <c r="I23" s="8">
        <v>-22.22222222222222</v>
      </c>
      <c r="J23" s="9">
        <v>11.538461538461538</v>
      </c>
    </row>
    <row r="24" spans="1:10" ht="14.25">
      <c r="A24" s="10" t="s">
        <v>21</v>
      </c>
      <c r="B24" s="3">
        <v>322</v>
      </c>
      <c r="C24" s="3">
        <v>0</v>
      </c>
      <c r="D24" s="3">
        <v>322</v>
      </c>
      <c r="E24" s="3">
        <v>325</v>
      </c>
      <c r="F24" s="3">
        <v>4</v>
      </c>
      <c r="G24" s="3">
        <v>329</v>
      </c>
      <c r="H24" s="4">
        <v>0.9316770186335404</v>
      </c>
      <c r="I24" s="4">
        <v>0</v>
      </c>
      <c r="J24" s="5">
        <v>2.1739130434782608</v>
      </c>
    </row>
    <row r="25" spans="1:10" ht="14.25">
      <c r="A25" s="6" t="s">
        <v>22</v>
      </c>
      <c r="B25" s="7">
        <v>3182</v>
      </c>
      <c r="C25" s="7">
        <v>88</v>
      </c>
      <c r="D25" s="7">
        <v>3270</v>
      </c>
      <c r="E25" s="7">
        <v>4431</v>
      </c>
      <c r="F25" s="7">
        <v>111</v>
      </c>
      <c r="G25" s="7">
        <v>4542</v>
      </c>
      <c r="H25" s="8">
        <v>39.252042740414836</v>
      </c>
      <c r="I25" s="8">
        <v>26.136363636363637</v>
      </c>
      <c r="J25" s="9">
        <v>38.899082568807344</v>
      </c>
    </row>
    <row r="26" spans="1:10" ht="14.25">
      <c r="A26" s="10" t="s">
        <v>23</v>
      </c>
      <c r="B26" s="3">
        <v>1440</v>
      </c>
      <c r="C26" s="3">
        <v>9</v>
      </c>
      <c r="D26" s="3">
        <v>1449</v>
      </c>
      <c r="E26" s="3">
        <v>827</v>
      </c>
      <c r="F26" s="3">
        <v>10</v>
      </c>
      <c r="G26" s="3">
        <v>837</v>
      </c>
      <c r="H26" s="4">
        <v>-42.56944444444444</v>
      </c>
      <c r="I26" s="4">
        <v>11.11111111111111</v>
      </c>
      <c r="J26" s="5">
        <v>-42.2360248447205</v>
      </c>
    </row>
    <row r="27" spans="1:10" ht="14.25">
      <c r="A27" s="6" t="s">
        <v>24</v>
      </c>
      <c r="B27" s="7">
        <v>16</v>
      </c>
      <c r="C27" s="7">
        <v>0</v>
      </c>
      <c r="D27" s="7">
        <v>16</v>
      </c>
      <c r="E27" s="7">
        <v>14</v>
      </c>
      <c r="F27" s="7">
        <v>0</v>
      </c>
      <c r="G27" s="7">
        <v>14</v>
      </c>
      <c r="H27" s="8">
        <v>-12.5</v>
      </c>
      <c r="I27" s="8">
        <v>0</v>
      </c>
      <c r="J27" s="9">
        <v>-12.5</v>
      </c>
    </row>
    <row r="28" spans="1:10" ht="14.25">
      <c r="A28" s="10" t="s">
        <v>25</v>
      </c>
      <c r="B28" s="3">
        <v>1019</v>
      </c>
      <c r="C28" s="3">
        <v>71</v>
      </c>
      <c r="D28" s="3">
        <v>1090</v>
      </c>
      <c r="E28" s="3">
        <v>1285</v>
      </c>
      <c r="F28" s="3">
        <v>84</v>
      </c>
      <c r="G28" s="3">
        <v>1369</v>
      </c>
      <c r="H28" s="4">
        <v>26.104023552502454</v>
      </c>
      <c r="I28" s="4">
        <v>18.30985915492958</v>
      </c>
      <c r="J28" s="5">
        <v>25.596330275229356</v>
      </c>
    </row>
    <row r="29" spans="1:10" ht="14.25">
      <c r="A29" s="6" t="s">
        <v>26</v>
      </c>
      <c r="B29" s="7">
        <v>3040</v>
      </c>
      <c r="C29" s="7">
        <v>201</v>
      </c>
      <c r="D29" s="7">
        <v>3241</v>
      </c>
      <c r="E29" s="7">
        <v>2932</v>
      </c>
      <c r="F29" s="7">
        <v>242</v>
      </c>
      <c r="G29" s="7">
        <v>3174</v>
      </c>
      <c r="H29" s="8">
        <v>-3.552631578947368</v>
      </c>
      <c r="I29" s="8">
        <v>20.398009950248756</v>
      </c>
      <c r="J29" s="9">
        <v>-2.0672631903733416</v>
      </c>
    </row>
    <row r="30" spans="1:10" ht="14.25">
      <c r="A30" s="10" t="s">
        <v>27</v>
      </c>
      <c r="B30" s="3">
        <v>1720</v>
      </c>
      <c r="C30" s="3">
        <v>65</v>
      </c>
      <c r="D30" s="3">
        <v>1785</v>
      </c>
      <c r="E30" s="3">
        <v>1554</v>
      </c>
      <c r="F30" s="3">
        <v>84</v>
      </c>
      <c r="G30" s="3">
        <v>1638</v>
      </c>
      <c r="H30" s="4">
        <v>-9.651162790697674</v>
      </c>
      <c r="I30" s="4">
        <v>29.230769230769234</v>
      </c>
      <c r="J30" s="5">
        <v>-8.235294117647058</v>
      </c>
    </row>
    <row r="31" spans="1:10" ht="14.25">
      <c r="A31" s="6" t="s">
        <v>64</v>
      </c>
      <c r="B31" s="7">
        <v>614</v>
      </c>
      <c r="C31" s="7">
        <v>3</v>
      </c>
      <c r="D31" s="7">
        <v>617</v>
      </c>
      <c r="E31" s="7">
        <v>715</v>
      </c>
      <c r="F31" s="7">
        <v>5</v>
      </c>
      <c r="G31" s="7">
        <v>720</v>
      </c>
      <c r="H31" s="8">
        <v>16.449511400651463</v>
      </c>
      <c r="I31" s="8">
        <v>66.66666666666666</v>
      </c>
      <c r="J31" s="9">
        <v>16.693679092382496</v>
      </c>
    </row>
    <row r="32" spans="1:10" ht="14.25">
      <c r="A32" s="10" t="s">
        <v>73</v>
      </c>
      <c r="B32" s="3">
        <v>965</v>
      </c>
      <c r="C32" s="3">
        <v>140</v>
      </c>
      <c r="D32" s="3">
        <v>1105</v>
      </c>
      <c r="E32" s="3">
        <v>1112</v>
      </c>
      <c r="F32" s="3">
        <v>159</v>
      </c>
      <c r="G32" s="3">
        <v>1271</v>
      </c>
      <c r="H32" s="4">
        <v>15.233160621761657</v>
      </c>
      <c r="I32" s="4">
        <v>13.571428571428571</v>
      </c>
      <c r="J32" s="5">
        <v>15.02262443438914</v>
      </c>
    </row>
    <row r="33" spans="1:10" ht="14.25">
      <c r="A33" s="6" t="s">
        <v>60</v>
      </c>
      <c r="B33" s="7">
        <v>298</v>
      </c>
      <c r="C33" s="7">
        <v>0</v>
      </c>
      <c r="D33" s="7">
        <v>298</v>
      </c>
      <c r="E33" s="7">
        <v>228</v>
      </c>
      <c r="F33" s="7">
        <v>1</v>
      </c>
      <c r="G33" s="7">
        <v>229</v>
      </c>
      <c r="H33" s="8">
        <v>-23.48993288590604</v>
      </c>
      <c r="I33" s="8">
        <v>0</v>
      </c>
      <c r="J33" s="9">
        <v>-23.154362416107382</v>
      </c>
    </row>
    <row r="34" spans="1:10" ht="14.25">
      <c r="A34" s="10" t="s">
        <v>28</v>
      </c>
      <c r="B34" s="3">
        <v>2430</v>
      </c>
      <c r="C34" s="3">
        <v>149</v>
      </c>
      <c r="D34" s="3">
        <v>2579</v>
      </c>
      <c r="E34" s="3">
        <v>538</v>
      </c>
      <c r="F34" s="3">
        <v>0</v>
      </c>
      <c r="G34" s="3">
        <v>538</v>
      </c>
      <c r="H34" s="4">
        <v>-77.86008230452674</v>
      </c>
      <c r="I34" s="4">
        <v>-100</v>
      </c>
      <c r="J34" s="5">
        <v>-79.139201240791</v>
      </c>
    </row>
    <row r="35" spans="1:10" ht="14.25">
      <c r="A35" s="6" t="s">
        <v>59</v>
      </c>
      <c r="B35" s="7">
        <v>724</v>
      </c>
      <c r="C35" s="7">
        <v>2</v>
      </c>
      <c r="D35" s="7">
        <v>726</v>
      </c>
      <c r="E35" s="7">
        <v>826</v>
      </c>
      <c r="F35" s="7">
        <v>7</v>
      </c>
      <c r="G35" s="7">
        <v>833</v>
      </c>
      <c r="H35" s="8">
        <v>14.088397790055248</v>
      </c>
      <c r="I35" s="8">
        <v>250</v>
      </c>
      <c r="J35" s="9">
        <v>14.738292011019283</v>
      </c>
    </row>
    <row r="36" spans="1:10" ht="14.25">
      <c r="A36" s="10" t="s">
        <v>29</v>
      </c>
      <c r="B36" s="3">
        <v>5522</v>
      </c>
      <c r="C36" s="3">
        <v>78</v>
      </c>
      <c r="D36" s="3">
        <v>5600</v>
      </c>
      <c r="E36" s="3">
        <v>5615</v>
      </c>
      <c r="F36" s="3">
        <v>43</v>
      </c>
      <c r="G36" s="3">
        <v>5658</v>
      </c>
      <c r="H36" s="4">
        <v>1.6841724013038752</v>
      </c>
      <c r="I36" s="4">
        <v>-44.871794871794876</v>
      </c>
      <c r="J36" s="5">
        <v>1.0357142857142856</v>
      </c>
    </row>
    <row r="37" spans="1:10" ht="14.25">
      <c r="A37" s="6" t="s">
        <v>30</v>
      </c>
      <c r="B37" s="7">
        <v>1646</v>
      </c>
      <c r="C37" s="7">
        <v>99</v>
      </c>
      <c r="D37" s="7">
        <v>1745</v>
      </c>
      <c r="E37" s="7">
        <v>527</v>
      </c>
      <c r="F37" s="7">
        <v>2</v>
      </c>
      <c r="G37" s="7">
        <v>529</v>
      </c>
      <c r="H37" s="8">
        <v>-67.98298906439855</v>
      </c>
      <c r="I37" s="8">
        <v>-97.97979797979798</v>
      </c>
      <c r="J37" s="9">
        <v>-69.68481375358166</v>
      </c>
    </row>
    <row r="38" spans="1:10" ht="14.25">
      <c r="A38" s="10" t="s">
        <v>37</v>
      </c>
      <c r="B38" s="3">
        <v>2565</v>
      </c>
      <c r="C38" s="3">
        <v>19</v>
      </c>
      <c r="D38" s="3">
        <v>2584</v>
      </c>
      <c r="E38" s="3">
        <v>2823</v>
      </c>
      <c r="F38" s="3">
        <v>13</v>
      </c>
      <c r="G38" s="3">
        <v>2836</v>
      </c>
      <c r="H38" s="4">
        <v>10.058479532163743</v>
      </c>
      <c r="I38" s="4">
        <v>-31.57894736842105</v>
      </c>
      <c r="J38" s="5">
        <v>9.75232198142415</v>
      </c>
    </row>
    <row r="39" spans="1:10" ht="14.25">
      <c r="A39" s="6" t="s">
        <v>31</v>
      </c>
      <c r="B39" s="7">
        <v>952</v>
      </c>
      <c r="C39" s="7">
        <v>6</v>
      </c>
      <c r="D39" s="7">
        <v>958</v>
      </c>
      <c r="E39" s="7">
        <v>1019</v>
      </c>
      <c r="F39" s="7">
        <v>0</v>
      </c>
      <c r="G39" s="7">
        <v>1019</v>
      </c>
      <c r="H39" s="8">
        <v>7.03781512605042</v>
      </c>
      <c r="I39" s="8">
        <v>-100</v>
      </c>
      <c r="J39" s="9">
        <v>6.367432150313153</v>
      </c>
    </row>
    <row r="40" spans="1:10" ht="14.25">
      <c r="A40" s="10" t="s">
        <v>32</v>
      </c>
      <c r="B40" s="3">
        <v>169</v>
      </c>
      <c r="C40" s="3">
        <v>9</v>
      </c>
      <c r="D40" s="3">
        <v>178</v>
      </c>
      <c r="E40" s="3">
        <v>234</v>
      </c>
      <c r="F40" s="3">
        <v>14</v>
      </c>
      <c r="G40" s="3">
        <v>248</v>
      </c>
      <c r="H40" s="4">
        <v>38.46153846153847</v>
      </c>
      <c r="I40" s="4">
        <v>55.55555555555556</v>
      </c>
      <c r="J40" s="5">
        <v>39.325842696629216</v>
      </c>
    </row>
    <row r="41" spans="1:10" ht="14.25">
      <c r="A41" s="6" t="s">
        <v>33</v>
      </c>
      <c r="B41" s="7">
        <v>2941</v>
      </c>
      <c r="C41" s="7">
        <v>622</v>
      </c>
      <c r="D41" s="7">
        <v>3563</v>
      </c>
      <c r="E41" s="7">
        <v>3158</v>
      </c>
      <c r="F41" s="7">
        <v>745</v>
      </c>
      <c r="G41" s="7">
        <v>3903</v>
      </c>
      <c r="H41" s="8">
        <v>7.378442706562394</v>
      </c>
      <c r="I41" s="8">
        <v>19.774919614147908</v>
      </c>
      <c r="J41" s="9">
        <v>9.54252034802133</v>
      </c>
    </row>
    <row r="42" spans="1:10" ht="14.25">
      <c r="A42" s="10" t="s">
        <v>34</v>
      </c>
      <c r="B42" s="3">
        <v>229</v>
      </c>
      <c r="C42" s="3">
        <v>4</v>
      </c>
      <c r="D42" s="3">
        <v>233</v>
      </c>
      <c r="E42" s="3">
        <v>82</v>
      </c>
      <c r="F42" s="3">
        <v>15</v>
      </c>
      <c r="G42" s="3">
        <v>97</v>
      </c>
      <c r="H42" s="4">
        <v>-64.19213973799127</v>
      </c>
      <c r="I42" s="4">
        <v>275</v>
      </c>
      <c r="J42" s="5">
        <v>-58.36909871244635</v>
      </c>
    </row>
    <row r="43" spans="1:10" ht="14.25">
      <c r="A43" s="6" t="s">
        <v>35</v>
      </c>
      <c r="B43" s="7">
        <v>1387</v>
      </c>
      <c r="C43" s="7">
        <v>231</v>
      </c>
      <c r="D43" s="7">
        <v>1618</v>
      </c>
      <c r="E43" s="7">
        <v>1453</v>
      </c>
      <c r="F43" s="7">
        <v>308</v>
      </c>
      <c r="G43" s="7">
        <v>1761</v>
      </c>
      <c r="H43" s="8">
        <v>4.758471521268925</v>
      </c>
      <c r="I43" s="8">
        <v>33.33333333333333</v>
      </c>
      <c r="J43" s="9">
        <v>8.838071693448702</v>
      </c>
    </row>
    <row r="44" spans="1:10" ht="14.25">
      <c r="A44" s="10" t="s">
        <v>36</v>
      </c>
      <c r="B44" s="3">
        <v>1781</v>
      </c>
      <c r="C44" s="3">
        <v>29</v>
      </c>
      <c r="D44" s="3">
        <v>1810</v>
      </c>
      <c r="E44" s="3">
        <v>1282</v>
      </c>
      <c r="F44" s="3">
        <v>15</v>
      </c>
      <c r="G44" s="3">
        <v>1297</v>
      </c>
      <c r="H44" s="4">
        <v>-28.017967434025827</v>
      </c>
      <c r="I44" s="4">
        <v>-48.275862068965516</v>
      </c>
      <c r="J44" s="5">
        <v>-28.342541436464085</v>
      </c>
    </row>
    <row r="45" spans="1:10" ht="14.25">
      <c r="A45" s="6" t="s">
        <v>65</v>
      </c>
      <c r="B45" s="7">
        <v>1170</v>
      </c>
      <c r="C45" s="7">
        <v>13</v>
      </c>
      <c r="D45" s="7">
        <v>1183</v>
      </c>
      <c r="E45" s="7">
        <v>1176</v>
      </c>
      <c r="F45" s="7">
        <v>9</v>
      </c>
      <c r="G45" s="7">
        <v>1185</v>
      </c>
      <c r="H45" s="8">
        <v>0.5128205128205128</v>
      </c>
      <c r="I45" s="8">
        <v>-30.76923076923077</v>
      </c>
      <c r="J45" s="9">
        <v>0.16906170752324598</v>
      </c>
    </row>
    <row r="46" spans="1:10" ht="14.25">
      <c r="A46" s="10" t="s">
        <v>66</v>
      </c>
      <c r="B46" s="3">
        <v>611</v>
      </c>
      <c r="C46" s="3">
        <v>1</v>
      </c>
      <c r="D46" s="3">
        <v>612</v>
      </c>
      <c r="E46" s="3">
        <v>696</v>
      </c>
      <c r="F46" s="3">
        <v>2</v>
      </c>
      <c r="G46" s="3">
        <v>698</v>
      </c>
      <c r="H46" s="4">
        <v>13.911620294599016</v>
      </c>
      <c r="I46" s="4">
        <v>100</v>
      </c>
      <c r="J46" s="5">
        <v>14.052287581699346</v>
      </c>
    </row>
    <row r="47" spans="1:10" ht="14.25">
      <c r="A47" s="6" t="s">
        <v>38</v>
      </c>
      <c r="B47" s="7">
        <v>1483</v>
      </c>
      <c r="C47" s="7">
        <v>37</v>
      </c>
      <c r="D47" s="7">
        <v>1520</v>
      </c>
      <c r="E47" s="7">
        <v>1725</v>
      </c>
      <c r="F47" s="7">
        <v>43</v>
      </c>
      <c r="G47" s="7">
        <v>1768</v>
      </c>
      <c r="H47" s="8">
        <v>16.31827376938638</v>
      </c>
      <c r="I47" s="8">
        <v>16.216216216216218</v>
      </c>
      <c r="J47" s="9">
        <v>16.315789473684212</v>
      </c>
    </row>
    <row r="48" spans="1:10" ht="14.25">
      <c r="A48" s="10" t="s">
        <v>67</v>
      </c>
      <c r="B48" s="3">
        <v>1462</v>
      </c>
      <c r="C48" s="3">
        <v>29</v>
      </c>
      <c r="D48" s="3">
        <v>1491</v>
      </c>
      <c r="E48" s="3">
        <v>1723</v>
      </c>
      <c r="F48" s="3">
        <v>39</v>
      </c>
      <c r="G48" s="3">
        <v>1762</v>
      </c>
      <c r="H48" s="4">
        <v>17.852257181942544</v>
      </c>
      <c r="I48" s="4">
        <v>34.48275862068966</v>
      </c>
      <c r="J48" s="5">
        <v>18.175720992622402</v>
      </c>
    </row>
    <row r="49" spans="1:10" ht="14.25">
      <c r="A49" s="6" t="s">
        <v>39</v>
      </c>
      <c r="B49" s="7">
        <v>2780</v>
      </c>
      <c r="C49" s="7">
        <v>255</v>
      </c>
      <c r="D49" s="7">
        <v>3035</v>
      </c>
      <c r="E49" s="7">
        <v>2990</v>
      </c>
      <c r="F49" s="7">
        <v>272</v>
      </c>
      <c r="G49" s="7">
        <v>3262</v>
      </c>
      <c r="H49" s="8">
        <v>7.553956834532374</v>
      </c>
      <c r="I49" s="8">
        <v>6.666666666666667</v>
      </c>
      <c r="J49" s="9">
        <v>7.479406919275124</v>
      </c>
    </row>
    <row r="50" spans="1:10" ht="14.25">
      <c r="A50" s="10" t="s">
        <v>40</v>
      </c>
      <c r="B50" s="3">
        <v>122</v>
      </c>
      <c r="C50" s="3">
        <v>0</v>
      </c>
      <c r="D50" s="3">
        <v>122</v>
      </c>
      <c r="E50" s="3">
        <v>152</v>
      </c>
      <c r="F50" s="3">
        <v>0</v>
      </c>
      <c r="G50" s="3">
        <v>152</v>
      </c>
      <c r="H50" s="4">
        <v>24.59016393442623</v>
      </c>
      <c r="I50" s="4">
        <v>0</v>
      </c>
      <c r="J50" s="5">
        <v>24.59016393442623</v>
      </c>
    </row>
    <row r="51" spans="1:10" ht="14.25">
      <c r="A51" s="6" t="s">
        <v>41</v>
      </c>
      <c r="B51" s="7">
        <v>226</v>
      </c>
      <c r="C51" s="7">
        <v>2</v>
      </c>
      <c r="D51" s="7">
        <v>228</v>
      </c>
      <c r="E51" s="7">
        <v>202</v>
      </c>
      <c r="F51" s="7">
        <v>4</v>
      </c>
      <c r="G51" s="7">
        <v>206</v>
      </c>
      <c r="H51" s="8">
        <v>-10.619469026548673</v>
      </c>
      <c r="I51" s="8">
        <v>100</v>
      </c>
      <c r="J51" s="9">
        <v>-9.649122807017543</v>
      </c>
    </row>
    <row r="52" spans="1:10" ht="14.25">
      <c r="A52" s="10" t="s">
        <v>42</v>
      </c>
      <c r="B52" s="3">
        <v>698</v>
      </c>
      <c r="C52" s="3">
        <v>20</v>
      </c>
      <c r="D52" s="3">
        <v>718</v>
      </c>
      <c r="E52" s="3">
        <v>793</v>
      </c>
      <c r="F52" s="3">
        <v>31</v>
      </c>
      <c r="G52" s="3">
        <v>824</v>
      </c>
      <c r="H52" s="4">
        <v>13.61031518624642</v>
      </c>
      <c r="I52" s="4">
        <v>55.00000000000001</v>
      </c>
      <c r="J52" s="5">
        <v>14.763231197771587</v>
      </c>
    </row>
    <row r="53" spans="1:10" ht="14.25">
      <c r="A53" s="6" t="s">
        <v>68</v>
      </c>
      <c r="B53" s="7">
        <v>2095</v>
      </c>
      <c r="C53" s="7">
        <v>90</v>
      </c>
      <c r="D53" s="7">
        <v>2185</v>
      </c>
      <c r="E53" s="7">
        <v>1808</v>
      </c>
      <c r="F53" s="7">
        <v>54</v>
      </c>
      <c r="G53" s="7">
        <v>1862</v>
      </c>
      <c r="H53" s="8">
        <v>-13.699284009546538</v>
      </c>
      <c r="I53" s="8">
        <v>-40</v>
      </c>
      <c r="J53" s="9">
        <v>-14.782608695652174</v>
      </c>
    </row>
    <row r="54" spans="1:10" ht="14.25">
      <c r="A54" s="10" t="s">
        <v>43</v>
      </c>
      <c r="B54" s="3">
        <v>1317</v>
      </c>
      <c r="C54" s="3">
        <v>1</v>
      </c>
      <c r="D54" s="3">
        <v>1318</v>
      </c>
      <c r="E54" s="3">
        <v>1405</v>
      </c>
      <c r="F54" s="3">
        <v>0</v>
      </c>
      <c r="G54" s="3">
        <v>1405</v>
      </c>
      <c r="H54" s="4">
        <v>6.681852695520122</v>
      </c>
      <c r="I54" s="4">
        <v>-100</v>
      </c>
      <c r="J54" s="5">
        <v>6.600910470409711</v>
      </c>
    </row>
    <row r="55" spans="1:10" ht="14.25">
      <c r="A55" s="6" t="s">
        <v>61</v>
      </c>
      <c r="B55" s="7">
        <v>5200</v>
      </c>
      <c r="C55" s="7">
        <v>159</v>
      </c>
      <c r="D55" s="7">
        <v>5359</v>
      </c>
      <c r="E55" s="7">
        <v>5508</v>
      </c>
      <c r="F55" s="7">
        <v>143</v>
      </c>
      <c r="G55" s="7">
        <v>5651</v>
      </c>
      <c r="H55" s="8">
        <v>5.923076923076923</v>
      </c>
      <c r="I55" s="8">
        <v>-10.062893081761008</v>
      </c>
      <c r="J55" s="9">
        <v>5.448777757044225</v>
      </c>
    </row>
    <row r="56" spans="1:10" ht="14.25">
      <c r="A56" s="10" t="s">
        <v>44</v>
      </c>
      <c r="B56" s="3">
        <v>256</v>
      </c>
      <c r="C56" s="3">
        <v>9</v>
      </c>
      <c r="D56" s="3">
        <v>265</v>
      </c>
      <c r="E56" s="3">
        <v>295</v>
      </c>
      <c r="F56" s="3">
        <v>8</v>
      </c>
      <c r="G56" s="3">
        <v>303</v>
      </c>
      <c r="H56" s="4">
        <v>15.234375</v>
      </c>
      <c r="I56" s="4">
        <v>-11.11111111111111</v>
      </c>
      <c r="J56" s="5">
        <v>14.339622641509434</v>
      </c>
    </row>
    <row r="57" spans="1:10" ht="14.25">
      <c r="A57" s="6" t="s">
        <v>45</v>
      </c>
      <c r="B57" s="7">
        <v>784</v>
      </c>
      <c r="C57" s="7">
        <v>0</v>
      </c>
      <c r="D57" s="7">
        <v>784</v>
      </c>
      <c r="E57" s="7">
        <v>2357</v>
      </c>
      <c r="F57" s="7">
        <v>2</v>
      </c>
      <c r="G57" s="7">
        <v>2359</v>
      </c>
      <c r="H57" s="8">
        <v>200.6377551020408</v>
      </c>
      <c r="I57" s="8">
        <v>0</v>
      </c>
      <c r="J57" s="9">
        <v>200.89285714285717</v>
      </c>
    </row>
    <row r="58" spans="1:10" ht="14.25">
      <c r="A58" s="10" t="s">
        <v>46</v>
      </c>
      <c r="B58" s="3">
        <v>3803</v>
      </c>
      <c r="C58" s="3">
        <v>19</v>
      </c>
      <c r="D58" s="3">
        <v>3822</v>
      </c>
      <c r="E58" s="3">
        <v>3943</v>
      </c>
      <c r="F58" s="3">
        <v>30</v>
      </c>
      <c r="G58" s="3">
        <v>3973</v>
      </c>
      <c r="H58" s="4">
        <v>3.6813042334998687</v>
      </c>
      <c r="I58" s="4">
        <v>57.89473684210527</v>
      </c>
      <c r="J58" s="5">
        <v>3.950811093668236</v>
      </c>
    </row>
    <row r="59" spans="1:10" ht="14.25">
      <c r="A59" s="6" t="s">
        <v>74</v>
      </c>
      <c r="B59" s="7">
        <v>199</v>
      </c>
      <c r="C59" s="7">
        <v>39</v>
      </c>
      <c r="D59" s="7">
        <v>238</v>
      </c>
      <c r="E59" s="7">
        <v>1369</v>
      </c>
      <c r="F59" s="7">
        <v>34</v>
      </c>
      <c r="G59" s="7">
        <v>1403</v>
      </c>
      <c r="H59" s="8">
        <v>587.9396984924623</v>
      </c>
      <c r="I59" s="8">
        <v>-12.82051282051282</v>
      </c>
      <c r="J59" s="9">
        <v>489.4957983193278</v>
      </c>
    </row>
    <row r="60" spans="1:10" ht="14.25">
      <c r="A60" s="10" t="s">
        <v>75</v>
      </c>
      <c r="B60" s="3">
        <v>149</v>
      </c>
      <c r="C60" s="3">
        <v>76</v>
      </c>
      <c r="D60" s="3">
        <v>225</v>
      </c>
      <c r="E60" s="3">
        <v>153</v>
      </c>
      <c r="F60" s="3">
        <v>75</v>
      </c>
      <c r="G60" s="3">
        <v>228</v>
      </c>
      <c r="H60" s="4">
        <v>2.684563758389262</v>
      </c>
      <c r="I60" s="4">
        <v>-1.3157894736842104</v>
      </c>
      <c r="J60" s="5">
        <v>1.3333333333333335</v>
      </c>
    </row>
    <row r="61" spans="1:11" ht="14.25">
      <c r="A61" s="11" t="s">
        <v>47</v>
      </c>
      <c r="B61" s="12">
        <f>B62-SUM(B6+B10+B20+B32+B59+B60+B5)</f>
        <v>130201</v>
      </c>
      <c r="C61" s="12">
        <f>C62-SUM(C6+C10+C20+C32+C59+C60+C5)</f>
        <v>27846</v>
      </c>
      <c r="D61" s="12">
        <f>D62-SUM(D6+D10+D20+D32+D59+D60+D5)</f>
        <v>158047</v>
      </c>
      <c r="E61" s="12">
        <f>E62-SUM(E6+E10+E20+E32+E59+E60+E5)</f>
        <v>130461</v>
      </c>
      <c r="F61" s="12">
        <f>F62-SUM(F6+F10+F20+F32+F59+F60+F5)</f>
        <v>31934</v>
      </c>
      <c r="G61" s="12">
        <f>G62-SUM(G6+G10+G20+G32+G59+G60+G5)</f>
        <v>162395</v>
      </c>
      <c r="H61" s="13">
        <f>+_xlfn.IFERROR(((E61-B61)/B61)*100,0)</f>
        <v>0.19969124661100915</v>
      </c>
      <c r="I61" s="13">
        <f>+_xlfn.IFERROR(((F61-C61)/C61)*100,0)</f>
        <v>14.6807440925088</v>
      </c>
      <c r="J61" s="35">
        <f>+_xlfn.IFERROR(((G61-D61)/D61)*100,0)</f>
        <v>2.7510803748252104</v>
      </c>
      <c r="K61" s="36"/>
    </row>
    <row r="62" spans="1:10" ht="14.25">
      <c r="A62" s="14" t="s">
        <v>48</v>
      </c>
      <c r="B62" s="15">
        <f>SUM(B4:B60)</f>
        <v>193233</v>
      </c>
      <c r="C62" s="15">
        <f>SUM(C4:C60)</f>
        <v>140937</v>
      </c>
      <c r="D62" s="15">
        <f>SUM(D4:D60)</f>
        <v>334170</v>
      </c>
      <c r="E62" s="15">
        <f>SUM(E4:E60)</f>
        <v>195904</v>
      </c>
      <c r="F62" s="15">
        <f>SUM(F4:F60)</f>
        <v>157313</v>
      </c>
      <c r="G62" s="15">
        <f>SUM(G4:G60)</f>
        <v>353217</v>
      </c>
      <c r="H62" s="16">
        <f>+_xlfn.IFERROR(((E62-B62)/B62)*100,0)</f>
        <v>1.38226907412295</v>
      </c>
      <c r="I62" s="16">
        <f>+_xlfn.IFERROR(((F62-C62)/C62)*100,0)</f>
        <v>11.619376033263089</v>
      </c>
      <c r="J62" s="17">
        <f>+_xlfn.IFERROR(((G62-D62)/D62)*100,0)</f>
        <v>5.699793518269145</v>
      </c>
    </row>
    <row r="63" spans="1:10" ht="15" thickBot="1">
      <c r="A63" s="18" t="s">
        <v>49</v>
      </c>
      <c r="B63" s="19"/>
      <c r="C63" s="19"/>
      <c r="D63" s="54">
        <v>102757</v>
      </c>
      <c r="E63" s="19"/>
      <c r="F63" s="19"/>
      <c r="G63" s="54">
        <v>121641</v>
      </c>
      <c r="H63" s="70">
        <f>+_xlfn.IFERROR(((G63-D63)/D63)*100,0)</f>
        <v>18.377336823768697</v>
      </c>
      <c r="I63" s="70"/>
      <c r="J63" s="71"/>
    </row>
    <row r="64" spans="1:10" ht="14.25">
      <c r="A64" s="14" t="s">
        <v>50</v>
      </c>
      <c r="B64" s="34"/>
      <c r="C64" s="34"/>
      <c r="D64" s="34">
        <f>+D62+D63</f>
        <v>436927</v>
      </c>
      <c r="E64" s="34"/>
      <c r="F64" s="34"/>
      <c r="G64" s="34">
        <f>+G62+G63</f>
        <v>474858</v>
      </c>
      <c r="H64" s="72">
        <f>+_xlfn.IFERROR(((G64-D64)/D64)*100,0)</f>
        <v>8.681312896662371</v>
      </c>
      <c r="I64" s="72"/>
      <c r="J64" s="73"/>
    </row>
    <row r="65" spans="1:10" ht="14.25">
      <c r="A65" s="55"/>
      <c r="B65" s="56"/>
      <c r="C65" s="56"/>
      <c r="D65" s="56"/>
      <c r="E65" s="56"/>
      <c r="F65" s="56"/>
      <c r="G65" s="56"/>
      <c r="H65" s="56"/>
      <c r="I65" s="56"/>
      <c r="J65" s="57"/>
    </row>
    <row r="66" spans="1:10" ht="15" thickBot="1">
      <c r="A66" s="58"/>
      <c r="B66" s="59"/>
      <c r="C66" s="59"/>
      <c r="D66" s="59"/>
      <c r="E66" s="59"/>
      <c r="F66" s="59"/>
      <c r="G66" s="59"/>
      <c r="H66" s="59"/>
      <c r="I66" s="59"/>
      <c r="J66" s="60"/>
    </row>
    <row r="67" spans="1:10" ht="48.75" customHeight="1">
      <c r="A67" s="61" t="s">
        <v>62</v>
      </c>
      <c r="B67" s="61"/>
      <c r="C67" s="61"/>
      <c r="D67" s="61"/>
      <c r="E67" s="61"/>
      <c r="F67" s="61"/>
      <c r="G67" s="61"/>
      <c r="H67" s="61"/>
      <c r="I67" s="61"/>
      <c r="J67" s="61"/>
    </row>
    <row r="68" ht="14.25">
      <c r="A68" s="39" t="s">
        <v>63</v>
      </c>
    </row>
    <row r="69" spans="8:10" ht="14.25">
      <c r="H69" s="38"/>
      <c r="I69" s="38"/>
      <c r="J69" s="38"/>
    </row>
    <row r="70" spans="8:10" ht="14.25">
      <c r="H70" s="38"/>
      <c r="I70" s="38"/>
      <c r="J70" s="38"/>
    </row>
    <row r="71" spans="8:10" ht="14.25">
      <c r="H71" s="38"/>
      <c r="I71" s="38"/>
      <c r="J71" s="38"/>
    </row>
    <row r="72" spans="8:10" ht="14.25">
      <c r="H72" s="38"/>
      <c r="I72" s="38"/>
      <c r="J72" s="38"/>
    </row>
  </sheetData>
  <sheetProtection/>
  <mergeCells count="10">
    <mergeCell ref="A65:J65"/>
    <mergeCell ref="A66:J66"/>
    <mergeCell ref="A67:J67"/>
    <mergeCell ref="A1:J1"/>
    <mergeCell ref="A2:A3"/>
    <mergeCell ref="B2:D2"/>
    <mergeCell ref="E2:G2"/>
    <mergeCell ref="H2:J2"/>
    <mergeCell ref="H63:J63"/>
    <mergeCell ref="H64:J64"/>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75" zoomScaleNormal="75" zoomScalePageLayoutView="0" workbookViewId="0" topLeftCell="A21">
      <selection activeCell="B4" sqref="B4:J60"/>
    </sheetView>
  </sheetViews>
  <sheetFormatPr defaultColWidth="9.140625" defaultRowHeight="15"/>
  <cols>
    <col min="1" max="1" width="34.00390625" style="0" bestFit="1" customWidth="1"/>
    <col min="2" max="10" width="14.28125" style="0" customWidth="1"/>
  </cols>
  <sheetData>
    <row r="1" spans="1:10" ht="24.75" customHeight="1">
      <c r="A1" s="62" t="s">
        <v>56</v>
      </c>
      <c r="B1" s="63"/>
      <c r="C1" s="63"/>
      <c r="D1" s="63"/>
      <c r="E1" s="63"/>
      <c r="F1" s="63"/>
      <c r="G1" s="63"/>
      <c r="H1" s="63"/>
      <c r="I1" s="63"/>
      <c r="J1" s="64"/>
    </row>
    <row r="2" spans="1:10" ht="27" customHeight="1">
      <c r="A2" s="76" t="s">
        <v>1</v>
      </c>
      <c r="B2" s="67" t="s">
        <v>78</v>
      </c>
      <c r="C2" s="67"/>
      <c r="D2" s="67"/>
      <c r="E2" s="67" t="s">
        <v>79</v>
      </c>
      <c r="F2" s="67"/>
      <c r="G2" s="67"/>
      <c r="H2" s="68" t="s">
        <v>77</v>
      </c>
      <c r="I2" s="68"/>
      <c r="J2" s="69"/>
    </row>
    <row r="3" spans="1:10" ht="14.25">
      <c r="A3" s="77"/>
      <c r="B3" s="1" t="s">
        <v>2</v>
      </c>
      <c r="C3" s="1" t="s">
        <v>3</v>
      </c>
      <c r="D3" s="1" t="s">
        <v>4</v>
      </c>
      <c r="E3" s="1" t="s">
        <v>2</v>
      </c>
      <c r="F3" s="1" t="s">
        <v>3</v>
      </c>
      <c r="G3" s="1" t="s">
        <v>4</v>
      </c>
      <c r="H3" s="1" t="s">
        <v>2</v>
      </c>
      <c r="I3" s="1" t="s">
        <v>3</v>
      </c>
      <c r="J3" s="2" t="s">
        <v>4</v>
      </c>
    </row>
    <row r="4" spans="1:10" ht="14.25">
      <c r="A4" s="10" t="s">
        <v>5</v>
      </c>
      <c r="B4" s="3">
        <v>0</v>
      </c>
      <c r="C4" s="3">
        <v>0</v>
      </c>
      <c r="D4" s="3">
        <v>0</v>
      </c>
      <c r="E4" s="3">
        <v>0</v>
      </c>
      <c r="F4" s="3">
        <v>0</v>
      </c>
      <c r="G4" s="3">
        <v>0</v>
      </c>
      <c r="H4" s="4">
        <v>0</v>
      </c>
      <c r="I4" s="4">
        <v>0</v>
      </c>
      <c r="J4" s="5">
        <v>0</v>
      </c>
    </row>
    <row r="5" spans="1:10" ht="14.25">
      <c r="A5" s="6" t="s">
        <v>69</v>
      </c>
      <c r="B5" s="7">
        <v>23914</v>
      </c>
      <c r="C5" s="7">
        <v>83719</v>
      </c>
      <c r="D5" s="7">
        <v>107633</v>
      </c>
      <c r="E5" s="7">
        <v>25718</v>
      </c>
      <c r="F5" s="7">
        <v>92281</v>
      </c>
      <c r="G5" s="7">
        <v>117999</v>
      </c>
      <c r="H5" s="8">
        <v>7.543698252069918</v>
      </c>
      <c r="I5" s="8">
        <v>10.227069124093696</v>
      </c>
      <c r="J5" s="9">
        <v>9.630875289177112</v>
      </c>
    </row>
    <row r="6" spans="1:10" ht="14.25">
      <c r="A6" s="10" t="s">
        <v>70</v>
      </c>
      <c r="B6" s="3">
        <v>21716</v>
      </c>
      <c r="C6" s="3">
        <v>26138</v>
      </c>
      <c r="D6" s="3">
        <v>47854</v>
      </c>
      <c r="E6" s="3">
        <v>24874</v>
      </c>
      <c r="F6" s="3">
        <v>30520</v>
      </c>
      <c r="G6" s="3">
        <v>55394</v>
      </c>
      <c r="H6" s="4">
        <v>14.54227297844907</v>
      </c>
      <c r="I6" s="4">
        <v>16.764863417246918</v>
      </c>
      <c r="J6" s="5">
        <v>15.75625861996907</v>
      </c>
    </row>
    <row r="7" spans="1:10" ht="14.25">
      <c r="A7" s="6" t="s">
        <v>6</v>
      </c>
      <c r="B7" s="7">
        <v>13588</v>
      </c>
      <c r="C7" s="7">
        <v>3541</v>
      </c>
      <c r="D7" s="7">
        <v>17129</v>
      </c>
      <c r="E7" s="7">
        <v>14440</v>
      </c>
      <c r="F7" s="7">
        <v>4913</v>
      </c>
      <c r="G7" s="7">
        <v>19353</v>
      </c>
      <c r="H7" s="8">
        <v>6.2702384456873705</v>
      </c>
      <c r="I7" s="8">
        <v>38.74611691612539</v>
      </c>
      <c r="J7" s="9">
        <v>12.98382859478078</v>
      </c>
    </row>
    <row r="8" spans="1:10" ht="14.25">
      <c r="A8" s="10" t="s">
        <v>7</v>
      </c>
      <c r="B8" s="3">
        <v>9161</v>
      </c>
      <c r="C8" s="3">
        <v>3078</v>
      </c>
      <c r="D8" s="3">
        <v>12239</v>
      </c>
      <c r="E8" s="3">
        <v>9721</v>
      </c>
      <c r="F8" s="3">
        <v>4191</v>
      </c>
      <c r="G8" s="3">
        <v>13912</v>
      </c>
      <c r="H8" s="4">
        <v>6.112869774042135</v>
      </c>
      <c r="I8" s="4">
        <v>36.159844054580894</v>
      </c>
      <c r="J8" s="5">
        <v>13.669417436065038</v>
      </c>
    </row>
    <row r="9" spans="1:10" ht="14.25">
      <c r="A9" s="6" t="s">
        <v>8</v>
      </c>
      <c r="B9" s="7">
        <v>8043</v>
      </c>
      <c r="C9" s="7">
        <v>11225</v>
      </c>
      <c r="D9" s="7">
        <v>19268</v>
      </c>
      <c r="E9" s="7">
        <v>9161</v>
      </c>
      <c r="F9" s="7">
        <v>13131</v>
      </c>
      <c r="G9" s="7">
        <v>22292</v>
      </c>
      <c r="H9" s="8">
        <v>13.90028596294915</v>
      </c>
      <c r="I9" s="8">
        <v>16.979955456570156</v>
      </c>
      <c r="J9" s="9">
        <v>15.694415611376375</v>
      </c>
    </row>
    <row r="10" spans="1:10" ht="14.25">
      <c r="A10" s="10" t="s">
        <v>71</v>
      </c>
      <c r="B10" s="3">
        <v>647</v>
      </c>
      <c r="C10" s="3">
        <v>262</v>
      </c>
      <c r="D10" s="3">
        <v>909</v>
      </c>
      <c r="E10" s="3">
        <v>830</v>
      </c>
      <c r="F10" s="3">
        <v>266</v>
      </c>
      <c r="G10" s="3">
        <v>1096</v>
      </c>
      <c r="H10" s="4">
        <v>28.284389489953632</v>
      </c>
      <c r="I10" s="4">
        <v>1.5267175572519083</v>
      </c>
      <c r="J10" s="5">
        <v>20.572057205720572</v>
      </c>
    </row>
    <row r="11" spans="1:10" ht="14.25">
      <c r="A11" s="6" t="s">
        <v>9</v>
      </c>
      <c r="B11" s="7">
        <v>1396</v>
      </c>
      <c r="C11" s="7">
        <v>393</v>
      </c>
      <c r="D11" s="7">
        <v>1789</v>
      </c>
      <c r="E11" s="7">
        <v>1395</v>
      </c>
      <c r="F11" s="7">
        <v>331</v>
      </c>
      <c r="G11" s="7">
        <v>1726</v>
      </c>
      <c r="H11" s="8">
        <v>-0.07163323782234957</v>
      </c>
      <c r="I11" s="8">
        <v>-15.776081424936386</v>
      </c>
      <c r="J11" s="9">
        <v>-3.5215204024594744</v>
      </c>
    </row>
    <row r="12" spans="1:10" ht="14.25">
      <c r="A12" s="10" t="s">
        <v>10</v>
      </c>
      <c r="B12" s="3">
        <v>1711</v>
      </c>
      <c r="C12" s="3">
        <v>84</v>
      </c>
      <c r="D12" s="3">
        <v>1795</v>
      </c>
      <c r="E12" s="3">
        <v>1831</v>
      </c>
      <c r="F12" s="3">
        <v>72</v>
      </c>
      <c r="G12" s="3">
        <v>1903</v>
      </c>
      <c r="H12" s="4">
        <v>7.013442431326709</v>
      </c>
      <c r="I12" s="4">
        <v>-14.285714285714285</v>
      </c>
      <c r="J12" s="5">
        <v>6.016713091922005</v>
      </c>
    </row>
    <row r="13" spans="1:10" ht="14.25">
      <c r="A13" s="6" t="s">
        <v>11</v>
      </c>
      <c r="B13" s="7">
        <v>4711</v>
      </c>
      <c r="C13" s="7">
        <v>1092</v>
      </c>
      <c r="D13" s="7">
        <v>5803</v>
      </c>
      <c r="E13" s="7">
        <v>6375</v>
      </c>
      <c r="F13" s="7">
        <v>1565</v>
      </c>
      <c r="G13" s="7">
        <v>7940</v>
      </c>
      <c r="H13" s="8">
        <v>35.32158777329654</v>
      </c>
      <c r="I13" s="8">
        <v>43.315018315018314</v>
      </c>
      <c r="J13" s="9">
        <v>36.82577976908495</v>
      </c>
    </row>
    <row r="14" spans="1:10" ht="14.25">
      <c r="A14" s="10" t="s">
        <v>12</v>
      </c>
      <c r="B14" s="3">
        <v>3685</v>
      </c>
      <c r="C14" s="3">
        <v>307</v>
      </c>
      <c r="D14" s="3">
        <v>3992</v>
      </c>
      <c r="E14" s="3">
        <v>3838</v>
      </c>
      <c r="F14" s="3">
        <v>291</v>
      </c>
      <c r="G14" s="3">
        <v>4129</v>
      </c>
      <c r="H14" s="4">
        <v>4.151967435549525</v>
      </c>
      <c r="I14" s="4">
        <v>-5.211726384364821</v>
      </c>
      <c r="J14" s="5">
        <v>3.43186372745491</v>
      </c>
    </row>
    <row r="15" spans="1:10" ht="14.25">
      <c r="A15" s="6" t="s">
        <v>13</v>
      </c>
      <c r="B15" s="7">
        <v>1655</v>
      </c>
      <c r="C15" s="7">
        <v>18</v>
      </c>
      <c r="D15" s="7">
        <v>1673</v>
      </c>
      <c r="E15" s="7">
        <v>1685</v>
      </c>
      <c r="F15" s="7">
        <v>14</v>
      </c>
      <c r="G15" s="7">
        <v>1699</v>
      </c>
      <c r="H15" s="8">
        <v>1.812688821752266</v>
      </c>
      <c r="I15" s="8">
        <v>-22.22222222222222</v>
      </c>
      <c r="J15" s="9">
        <v>1.5540944411237299</v>
      </c>
    </row>
    <row r="16" spans="1:10" ht="14.25">
      <c r="A16" s="10" t="s">
        <v>14</v>
      </c>
      <c r="B16" s="3">
        <v>2974</v>
      </c>
      <c r="C16" s="3">
        <v>360</v>
      </c>
      <c r="D16" s="3">
        <v>3334</v>
      </c>
      <c r="E16" s="3">
        <v>3444</v>
      </c>
      <c r="F16" s="3">
        <v>417</v>
      </c>
      <c r="G16" s="3">
        <v>3861</v>
      </c>
      <c r="H16" s="4">
        <v>15.803631472763954</v>
      </c>
      <c r="I16" s="4">
        <v>15.833333333333332</v>
      </c>
      <c r="J16" s="5">
        <v>15.806838632273546</v>
      </c>
    </row>
    <row r="17" spans="1:10" ht="14.25">
      <c r="A17" s="6" t="s">
        <v>15</v>
      </c>
      <c r="B17" s="7">
        <v>351</v>
      </c>
      <c r="C17" s="7">
        <v>2</v>
      </c>
      <c r="D17" s="7">
        <v>353</v>
      </c>
      <c r="E17" s="7">
        <v>551</v>
      </c>
      <c r="F17" s="7">
        <v>8</v>
      </c>
      <c r="G17" s="7">
        <v>559</v>
      </c>
      <c r="H17" s="8">
        <v>56.98005698005698</v>
      </c>
      <c r="I17" s="8">
        <v>300</v>
      </c>
      <c r="J17" s="9">
        <v>58.35694050991501</v>
      </c>
    </row>
    <row r="18" spans="1:10" ht="14.25">
      <c r="A18" s="10" t="s">
        <v>16</v>
      </c>
      <c r="B18" s="3">
        <v>444</v>
      </c>
      <c r="C18" s="3">
        <v>5</v>
      </c>
      <c r="D18" s="3">
        <v>449</v>
      </c>
      <c r="E18" s="3">
        <v>464</v>
      </c>
      <c r="F18" s="3">
        <v>6</v>
      </c>
      <c r="G18" s="3">
        <v>470</v>
      </c>
      <c r="H18" s="4">
        <v>4.504504504504505</v>
      </c>
      <c r="I18" s="4">
        <v>20</v>
      </c>
      <c r="J18" s="5">
        <v>4.67706013363029</v>
      </c>
    </row>
    <row r="19" spans="1:10" ht="14.25">
      <c r="A19" s="6" t="s">
        <v>17</v>
      </c>
      <c r="B19" s="7">
        <v>216</v>
      </c>
      <c r="C19" s="7">
        <v>17</v>
      </c>
      <c r="D19" s="7">
        <v>233</v>
      </c>
      <c r="E19" s="7">
        <v>226</v>
      </c>
      <c r="F19" s="7">
        <v>29</v>
      </c>
      <c r="G19" s="7">
        <v>255</v>
      </c>
      <c r="H19" s="8">
        <v>4.62962962962963</v>
      </c>
      <c r="I19" s="8">
        <v>70.58823529411765</v>
      </c>
      <c r="J19" s="9">
        <v>9.44206008583691</v>
      </c>
    </row>
    <row r="20" spans="1:10" ht="14.25">
      <c r="A20" s="10" t="s">
        <v>72</v>
      </c>
      <c r="B20" s="3">
        <v>0</v>
      </c>
      <c r="C20" s="3">
        <v>0</v>
      </c>
      <c r="D20" s="3">
        <v>0</v>
      </c>
      <c r="E20" s="3">
        <v>0</v>
      </c>
      <c r="F20" s="3">
        <v>0</v>
      </c>
      <c r="G20" s="3">
        <v>0</v>
      </c>
      <c r="H20" s="4">
        <v>0</v>
      </c>
      <c r="I20" s="4">
        <v>0</v>
      </c>
      <c r="J20" s="5">
        <v>0</v>
      </c>
    </row>
    <row r="21" spans="1:10" ht="14.25">
      <c r="A21" s="6" t="s">
        <v>18</v>
      </c>
      <c r="B21" s="7">
        <v>237</v>
      </c>
      <c r="C21" s="7">
        <v>11</v>
      </c>
      <c r="D21" s="7">
        <v>248</v>
      </c>
      <c r="E21" s="7">
        <v>237</v>
      </c>
      <c r="F21" s="7">
        <v>20</v>
      </c>
      <c r="G21" s="7">
        <v>257</v>
      </c>
      <c r="H21" s="8">
        <v>0</v>
      </c>
      <c r="I21" s="8">
        <v>81.81818181818183</v>
      </c>
      <c r="J21" s="9">
        <v>3.6290322580645165</v>
      </c>
    </row>
    <row r="22" spans="1:10" ht="14.25">
      <c r="A22" s="10" t="s">
        <v>19</v>
      </c>
      <c r="B22" s="3">
        <v>0</v>
      </c>
      <c r="C22" s="3">
        <v>0</v>
      </c>
      <c r="D22" s="3">
        <v>0</v>
      </c>
      <c r="E22" s="3">
        <v>0</v>
      </c>
      <c r="F22" s="3">
        <v>0</v>
      </c>
      <c r="G22" s="3">
        <v>0</v>
      </c>
      <c r="H22" s="4">
        <v>0</v>
      </c>
      <c r="I22" s="4">
        <v>0</v>
      </c>
      <c r="J22" s="5">
        <v>0</v>
      </c>
    </row>
    <row r="23" spans="1:10" ht="14.25">
      <c r="A23" s="6" t="s">
        <v>20</v>
      </c>
      <c r="B23" s="7">
        <v>829</v>
      </c>
      <c r="C23" s="7">
        <v>7</v>
      </c>
      <c r="D23" s="7">
        <v>836</v>
      </c>
      <c r="E23" s="7">
        <v>892</v>
      </c>
      <c r="F23" s="7">
        <v>6</v>
      </c>
      <c r="G23" s="7">
        <v>898</v>
      </c>
      <c r="H23" s="8">
        <v>7.599517490952954</v>
      </c>
      <c r="I23" s="8">
        <v>-14.285714285714285</v>
      </c>
      <c r="J23" s="9">
        <v>7.4162679425837315</v>
      </c>
    </row>
    <row r="24" spans="1:10" ht="14.25">
      <c r="A24" s="10" t="s">
        <v>21</v>
      </c>
      <c r="B24" s="3">
        <v>297</v>
      </c>
      <c r="C24" s="3">
        <v>0</v>
      </c>
      <c r="D24" s="3">
        <v>297</v>
      </c>
      <c r="E24" s="3">
        <v>300</v>
      </c>
      <c r="F24" s="3">
        <v>3</v>
      </c>
      <c r="G24" s="3">
        <v>303</v>
      </c>
      <c r="H24" s="4">
        <v>1.0101010101010102</v>
      </c>
      <c r="I24" s="4">
        <v>0</v>
      </c>
      <c r="J24" s="5">
        <v>2.0202020202020203</v>
      </c>
    </row>
    <row r="25" spans="1:10" ht="14.25">
      <c r="A25" s="6" t="s">
        <v>22</v>
      </c>
      <c r="B25" s="7">
        <v>254</v>
      </c>
      <c r="C25" s="7">
        <v>60</v>
      </c>
      <c r="D25" s="7">
        <v>314</v>
      </c>
      <c r="E25" s="7">
        <v>269</v>
      </c>
      <c r="F25" s="7">
        <v>66</v>
      </c>
      <c r="G25" s="7">
        <v>335</v>
      </c>
      <c r="H25" s="8">
        <v>5.905511811023622</v>
      </c>
      <c r="I25" s="8">
        <v>10</v>
      </c>
      <c r="J25" s="9">
        <v>6.687898089171974</v>
      </c>
    </row>
    <row r="26" spans="1:10" ht="14.25">
      <c r="A26" s="10" t="s">
        <v>23</v>
      </c>
      <c r="B26" s="3">
        <v>177</v>
      </c>
      <c r="C26" s="3">
        <v>3</v>
      </c>
      <c r="D26" s="3">
        <v>180</v>
      </c>
      <c r="E26" s="3">
        <v>165</v>
      </c>
      <c r="F26" s="3">
        <v>2</v>
      </c>
      <c r="G26" s="3">
        <v>167</v>
      </c>
      <c r="H26" s="4">
        <v>-6.779661016949152</v>
      </c>
      <c r="I26" s="4">
        <v>-33.33333333333333</v>
      </c>
      <c r="J26" s="5">
        <v>-7.222222222222221</v>
      </c>
    </row>
    <row r="27" spans="1:10" ht="14.25">
      <c r="A27" s="6" t="s">
        <v>24</v>
      </c>
      <c r="B27" s="7">
        <v>0</v>
      </c>
      <c r="C27" s="7">
        <v>0</v>
      </c>
      <c r="D27" s="7">
        <v>0</v>
      </c>
      <c r="E27" s="7">
        <v>0</v>
      </c>
      <c r="F27" s="7">
        <v>0</v>
      </c>
      <c r="G27" s="7">
        <v>0</v>
      </c>
      <c r="H27" s="8">
        <v>0</v>
      </c>
      <c r="I27" s="8">
        <v>0</v>
      </c>
      <c r="J27" s="9">
        <v>0</v>
      </c>
    </row>
    <row r="28" spans="1:10" ht="14.25">
      <c r="A28" s="10" t="s">
        <v>25</v>
      </c>
      <c r="B28" s="3">
        <v>743</v>
      </c>
      <c r="C28" s="3">
        <v>55</v>
      </c>
      <c r="D28" s="3">
        <v>798</v>
      </c>
      <c r="E28" s="3">
        <v>741</v>
      </c>
      <c r="F28" s="3">
        <v>72</v>
      </c>
      <c r="G28" s="3">
        <v>813</v>
      </c>
      <c r="H28" s="4">
        <v>-0.2691790040376851</v>
      </c>
      <c r="I28" s="4">
        <v>30.909090909090907</v>
      </c>
      <c r="J28" s="5">
        <v>1.8796992481203008</v>
      </c>
    </row>
    <row r="29" spans="1:10" ht="14.25">
      <c r="A29" s="6" t="s">
        <v>26</v>
      </c>
      <c r="B29" s="7">
        <v>2398</v>
      </c>
      <c r="C29" s="7">
        <v>162</v>
      </c>
      <c r="D29" s="7">
        <v>2560</v>
      </c>
      <c r="E29" s="7">
        <v>2792</v>
      </c>
      <c r="F29" s="7">
        <v>177</v>
      </c>
      <c r="G29" s="7">
        <v>2969</v>
      </c>
      <c r="H29" s="8">
        <v>16.430358632193496</v>
      </c>
      <c r="I29" s="8">
        <v>9.25925925925926</v>
      </c>
      <c r="J29" s="9">
        <v>15.9765625</v>
      </c>
    </row>
    <row r="30" spans="1:10" ht="14.25">
      <c r="A30" s="10" t="s">
        <v>27</v>
      </c>
      <c r="B30" s="3">
        <v>1135</v>
      </c>
      <c r="C30" s="3">
        <v>48</v>
      </c>
      <c r="D30" s="3">
        <v>1183</v>
      </c>
      <c r="E30" s="3">
        <v>1152</v>
      </c>
      <c r="F30" s="3">
        <v>75</v>
      </c>
      <c r="G30" s="3">
        <v>1227</v>
      </c>
      <c r="H30" s="4">
        <v>1.4977973568281937</v>
      </c>
      <c r="I30" s="4">
        <v>56.25</v>
      </c>
      <c r="J30" s="5">
        <v>3.7193575655114115</v>
      </c>
    </row>
    <row r="31" spans="1:10" ht="14.25">
      <c r="A31" s="6" t="s">
        <v>64</v>
      </c>
      <c r="B31" s="7">
        <v>559</v>
      </c>
      <c r="C31" s="7">
        <v>2</v>
      </c>
      <c r="D31" s="7">
        <v>561</v>
      </c>
      <c r="E31" s="7">
        <v>607</v>
      </c>
      <c r="F31" s="7">
        <v>2</v>
      </c>
      <c r="G31" s="7">
        <v>609</v>
      </c>
      <c r="H31" s="8">
        <v>8.586762075134168</v>
      </c>
      <c r="I31" s="8">
        <v>0</v>
      </c>
      <c r="J31" s="9">
        <v>8.55614973262032</v>
      </c>
    </row>
    <row r="32" spans="1:10" ht="14.25">
      <c r="A32" s="10" t="s">
        <v>73</v>
      </c>
      <c r="B32" s="3">
        <v>0</v>
      </c>
      <c r="C32" s="3">
        <v>108</v>
      </c>
      <c r="D32" s="3">
        <v>108</v>
      </c>
      <c r="E32" s="3">
        <v>0</v>
      </c>
      <c r="F32" s="3">
        <v>138</v>
      </c>
      <c r="G32" s="3">
        <v>138</v>
      </c>
      <c r="H32" s="4">
        <v>0</v>
      </c>
      <c r="I32" s="4">
        <v>27.77777777777778</v>
      </c>
      <c r="J32" s="5">
        <v>27.77777777777778</v>
      </c>
    </row>
    <row r="33" spans="1:10" ht="14.25">
      <c r="A33" s="6" t="s">
        <v>60</v>
      </c>
      <c r="B33" s="7">
        <v>194</v>
      </c>
      <c r="C33" s="7">
        <v>0</v>
      </c>
      <c r="D33" s="7">
        <v>194</v>
      </c>
      <c r="E33" s="7">
        <v>124</v>
      </c>
      <c r="F33" s="7">
        <v>0</v>
      </c>
      <c r="G33" s="7">
        <v>124</v>
      </c>
      <c r="H33" s="8">
        <v>-36.08247422680412</v>
      </c>
      <c r="I33" s="8">
        <v>0</v>
      </c>
      <c r="J33" s="9">
        <v>-36.08247422680412</v>
      </c>
    </row>
    <row r="34" spans="1:10" ht="14.25">
      <c r="A34" s="10" t="s">
        <v>28</v>
      </c>
      <c r="B34" s="3">
        <v>649</v>
      </c>
      <c r="C34" s="3">
        <v>113</v>
      </c>
      <c r="D34" s="3">
        <v>762</v>
      </c>
      <c r="E34" s="3">
        <v>204</v>
      </c>
      <c r="F34" s="3">
        <v>0</v>
      </c>
      <c r="G34" s="3">
        <v>204</v>
      </c>
      <c r="H34" s="4">
        <v>-68.56702619414484</v>
      </c>
      <c r="I34" s="4">
        <v>-100</v>
      </c>
      <c r="J34" s="5">
        <v>-73.22834645669292</v>
      </c>
    </row>
    <row r="35" spans="1:10" ht="14.25">
      <c r="A35" s="6" t="s">
        <v>59</v>
      </c>
      <c r="B35" s="7">
        <v>497</v>
      </c>
      <c r="C35" s="7">
        <v>1</v>
      </c>
      <c r="D35" s="7">
        <v>498</v>
      </c>
      <c r="E35" s="7">
        <v>516</v>
      </c>
      <c r="F35" s="7">
        <v>3</v>
      </c>
      <c r="G35" s="7">
        <v>519</v>
      </c>
      <c r="H35" s="8">
        <v>3.8229376257545273</v>
      </c>
      <c r="I35" s="8">
        <v>200</v>
      </c>
      <c r="J35" s="9">
        <v>4.216867469879518</v>
      </c>
    </row>
    <row r="36" spans="1:10" ht="14.25">
      <c r="A36" s="10" t="s">
        <v>29</v>
      </c>
      <c r="B36" s="3">
        <v>120</v>
      </c>
      <c r="C36" s="3">
        <v>77</v>
      </c>
      <c r="D36" s="3">
        <v>197</v>
      </c>
      <c r="E36" s="3">
        <v>114</v>
      </c>
      <c r="F36" s="3">
        <v>37</v>
      </c>
      <c r="G36" s="3">
        <v>151</v>
      </c>
      <c r="H36" s="4">
        <v>-5</v>
      </c>
      <c r="I36" s="4">
        <v>-51.94805194805194</v>
      </c>
      <c r="J36" s="5">
        <v>-23.3502538071066</v>
      </c>
    </row>
    <row r="37" spans="1:10" ht="14.25">
      <c r="A37" s="6" t="s">
        <v>30</v>
      </c>
      <c r="B37" s="7">
        <v>376</v>
      </c>
      <c r="C37" s="7">
        <v>4</v>
      </c>
      <c r="D37" s="7">
        <v>380</v>
      </c>
      <c r="E37" s="7">
        <v>418</v>
      </c>
      <c r="F37" s="7">
        <v>2</v>
      </c>
      <c r="G37" s="7">
        <v>420</v>
      </c>
      <c r="H37" s="8">
        <v>11.170212765957446</v>
      </c>
      <c r="I37" s="8">
        <v>-50</v>
      </c>
      <c r="J37" s="9">
        <v>10.526315789473683</v>
      </c>
    </row>
    <row r="38" spans="1:10" ht="14.25">
      <c r="A38" s="10" t="s">
        <v>37</v>
      </c>
      <c r="B38" s="3">
        <v>680</v>
      </c>
      <c r="C38" s="3">
        <v>10</v>
      </c>
      <c r="D38" s="3">
        <v>690</v>
      </c>
      <c r="E38" s="3">
        <v>613</v>
      </c>
      <c r="F38" s="3">
        <v>9</v>
      </c>
      <c r="G38" s="3">
        <v>622</v>
      </c>
      <c r="H38" s="4">
        <v>-9.852941176470589</v>
      </c>
      <c r="I38" s="4">
        <v>-10</v>
      </c>
      <c r="J38" s="5">
        <v>-9.855072463768117</v>
      </c>
    </row>
    <row r="39" spans="1:10" ht="14.25">
      <c r="A39" s="6" t="s">
        <v>31</v>
      </c>
      <c r="B39" s="7">
        <v>832</v>
      </c>
      <c r="C39" s="7">
        <v>0</v>
      </c>
      <c r="D39" s="7">
        <v>832</v>
      </c>
      <c r="E39" s="7">
        <v>918</v>
      </c>
      <c r="F39" s="7">
        <v>0</v>
      </c>
      <c r="G39" s="7">
        <v>918</v>
      </c>
      <c r="H39" s="8">
        <v>10.336538461538462</v>
      </c>
      <c r="I39" s="8">
        <v>0</v>
      </c>
      <c r="J39" s="9">
        <v>10.336538461538462</v>
      </c>
    </row>
    <row r="40" spans="1:10" ht="14.25">
      <c r="A40" s="10" t="s">
        <v>32</v>
      </c>
      <c r="B40" s="3">
        <v>156</v>
      </c>
      <c r="C40" s="3">
        <v>5</v>
      </c>
      <c r="D40" s="3">
        <v>161</v>
      </c>
      <c r="E40" s="3">
        <v>133</v>
      </c>
      <c r="F40" s="3">
        <v>11</v>
      </c>
      <c r="G40" s="3">
        <v>144</v>
      </c>
      <c r="H40" s="4">
        <v>-14.743589743589745</v>
      </c>
      <c r="I40" s="4">
        <v>120</v>
      </c>
      <c r="J40" s="5">
        <v>-10.559006211180124</v>
      </c>
    </row>
    <row r="41" spans="1:10" ht="14.25">
      <c r="A41" s="6" t="s">
        <v>33</v>
      </c>
      <c r="B41" s="7">
        <v>2717</v>
      </c>
      <c r="C41" s="7">
        <v>586</v>
      </c>
      <c r="D41" s="7">
        <v>3303</v>
      </c>
      <c r="E41" s="7">
        <v>3027</v>
      </c>
      <c r="F41" s="7">
        <v>720</v>
      </c>
      <c r="G41" s="7">
        <v>3747</v>
      </c>
      <c r="H41" s="8">
        <v>11.409642988590358</v>
      </c>
      <c r="I41" s="8">
        <v>22.866894197952217</v>
      </c>
      <c r="J41" s="9">
        <v>13.44232515894641</v>
      </c>
    </row>
    <row r="42" spans="1:10" ht="14.25">
      <c r="A42" s="10" t="s">
        <v>34</v>
      </c>
      <c r="B42" s="3">
        <v>0</v>
      </c>
      <c r="C42" s="3">
        <v>2</v>
      </c>
      <c r="D42" s="3">
        <v>2</v>
      </c>
      <c r="E42" s="3">
        <v>1</v>
      </c>
      <c r="F42" s="3">
        <v>2</v>
      </c>
      <c r="G42" s="3">
        <v>3</v>
      </c>
      <c r="H42" s="4">
        <v>0</v>
      </c>
      <c r="I42" s="4">
        <v>0</v>
      </c>
      <c r="J42" s="5">
        <v>50</v>
      </c>
    </row>
    <row r="43" spans="1:10" ht="14.25">
      <c r="A43" s="6" t="s">
        <v>35</v>
      </c>
      <c r="B43" s="7">
        <v>1254</v>
      </c>
      <c r="C43" s="7">
        <v>202</v>
      </c>
      <c r="D43" s="7">
        <v>1456</v>
      </c>
      <c r="E43" s="7">
        <v>1322</v>
      </c>
      <c r="F43" s="7">
        <v>264</v>
      </c>
      <c r="G43" s="7">
        <v>1586</v>
      </c>
      <c r="H43" s="41">
        <v>5.422647527910686</v>
      </c>
      <c r="I43" s="8">
        <v>30.693069306930692</v>
      </c>
      <c r="J43" s="9">
        <v>8.928571428571429</v>
      </c>
    </row>
    <row r="44" spans="1:10" ht="14.25">
      <c r="A44" s="10" t="s">
        <v>36</v>
      </c>
      <c r="B44" s="3">
        <v>950</v>
      </c>
      <c r="C44" s="3">
        <v>8</v>
      </c>
      <c r="D44" s="3">
        <v>958</v>
      </c>
      <c r="E44" s="3">
        <v>1102</v>
      </c>
      <c r="F44" s="3">
        <v>4</v>
      </c>
      <c r="G44" s="3">
        <v>1106</v>
      </c>
      <c r="H44" s="4">
        <v>16</v>
      </c>
      <c r="I44" s="4">
        <v>-50</v>
      </c>
      <c r="J44" s="5">
        <v>15.44885177453027</v>
      </c>
    </row>
    <row r="45" spans="1:10" ht="14.25">
      <c r="A45" s="6" t="s">
        <v>65</v>
      </c>
      <c r="B45" s="7">
        <v>1036</v>
      </c>
      <c r="C45" s="7">
        <v>10</v>
      </c>
      <c r="D45" s="7">
        <v>1046</v>
      </c>
      <c r="E45" s="7">
        <v>1093</v>
      </c>
      <c r="F45" s="7">
        <v>7</v>
      </c>
      <c r="G45" s="7">
        <v>1100</v>
      </c>
      <c r="H45" s="8">
        <v>5.501930501930502</v>
      </c>
      <c r="I45" s="8">
        <v>-30</v>
      </c>
      <c r="J45" s="9">
        <v>5.162523900573614</v>
      </c>
    </row>
    <row r="46" spans="1:10" ht="14.25">
      <c r="A46" s="10" t="s">
        <v>66</v>
      </c>
      <c r="B46" s="3">
        <v>587</v>
      </c>
      <c r="C46" s="3">
        <v>1</v>
      </c>
      <c r="D46" s="3">
        <v>588</v>
      </c>
      <c r="E46" s="3">
        <v>668</v>
      </c>
      <c r="F46" s="3">
        <v>2</v>
      </c>
      <c r="G46" s="3">
        <v>670</v>
      </c>
      <c r="H46" s="4">
        <v>13.798977853492334</v>
      </c>
      <c r="I46" s="4">
        <v>100</v>
      </c>
      <c r="J46" s="5">
        <v>13.945578231292515</v>
      </c>
    </row>
    <row r="47" spans="1:10" ht="14.25">
      <c r="A47" s="6" t="s">
        <v>38</v>
      </c>
      <c r="B47" s="7">
        <v>1393</v>
      </c>
      <c r="C47" s="7">
        <v>23</v>
      </c>
      <c r="D47" s="7">
        <v>1416</v>
      </c>
      <c r="E47" s="7">
        <v>1600</v>
      </c>
      <c r="F47" s="7">
        <v>29</v>
      </c>
      <c r="G47" s="7">
        <v>1629</v>
      </c>
      <c r="H47" s="8">
        <v>14.860014357501793</v>
      </c>
      <c r="I47" s="8">
        <v>26.08695652173913</v>
      </c>
      <c r="J47" s="9">
        <v>15.04237288135593</v>
      </c>
    </row>
    <row r="48" spans="1:10" ht="14.25">
      <c r="A48" s="10" t="s">
        <v>67</v>
      </c>
      <c r="B48" s="3">
        <v>1393</v>
      </c>
      <c r="C48" s="3">
        <v>4</v>
      </c>
      <c r="D48" s="3">
        <v>1397</v>
      </c>
      <c r="E48" s="3">
        <v>1663</v>
      </c>
      <c r="F48" s="3">
        <v>9</v>
      </c>
      <c r="G48" s="3">
        <v>1672</v>
      </c>
      <c r="H48" s="4">
        <v>19.382627422828428</v>
      </c>
      <c r="I48" s="4">
        <v>125</v>
      </c>
      <c r="J48" s="5">
        <v>19.68503937007874</v>
      </c>
    </row>
    <row r="49" spans="1:10" ht="14.25">
      <c r="A49" s="6" t="s">
        <v>39</v>
      </c>
      <c r="B49" s="7">
        <v>1851</v>
      </c>
      <c r="C49" s="7">
        <v>191</v>
      </c>
      <c r="D49" s="7">
        <v>2042</v>
      </c>
      <c r="E49" s="7">
        <v>2101</v>
      </c>
      <c r="F49" s="7">
        <v>232</v>
      </c>
      <c r="G49" s="7">
        <v>2333</v>
      </c>
      <c r="H49" s="8">
        <v>13.50621285791464</v>
      </c>
      <c r="I49" s="8">
        <v>21.465968586387437</v>
      </c>
      <c r="J49" s="9">
        <v>14.25073457394711</v>
      </c>
    </row>
    <row r="50" spans="1:10" ht="14.25">
      <c r="A50" s="10" t="s">
        <v>40</v>
      </c>
      <c r="B50" s="3">
        <v>112</v>
      </c>
      <c r="C50" s="3">
        <v>0</v>
      </c>
      <c r="D50" s="3">
        <v>112</v>
      </c>
      <c r="E50" s="3">
        <v>126</v>
      </c>
      <c r="F50" s="3">
        <v>0</v>
      </c>
      <c r="G50" s="3">
        <v>126</v>
      </c>
      <c r="H50" s="4">
        <v>12.5</v>
      </c>
      <c r="I50" s="4">
        <v>0</v>
      </c>
      <c r="J50" s="5">
        <v>12.5</v>
      </c>
    </row>
    <row r="51" spans="1:10" ht="14.25">
      <c r="A51" s="6" t="s">
        <v>41</v>
      </c>
      <c r="B51" s="7">
        <v>168</v>
      </c>
      <c r="C51" s="7">
        <v>2</v>
      </c>
      <c r="D51" s="7">
        <v>170</v>
      </c>
      <c r="E51" s="7">
        <v>154</v>
      </c>
      <c r="F51" s="7">
        <v>0</v>
      </c>
      <c r="G51" s="7">
        <v>154</v>
      </c>
      <c r="H51" s="8">
        <v>-8.333333333333332</v>
      </c>
      <c r="I51" s="8">
        <v>-100</v>
      </c>
      <c r="J51" s="9">
        <v>-9.411764705882353</v>
      </c>
    </row>
    <row r="52" spans="1:10" ht="14.25">
      <c r="A52" s="10" t="s">
        <v>42</v>
      </c>
      <c r="B52" s="3">
        <v>625</v>
      </c>
      <c r="C52" s="3">
        <v>15</v>
      </c>
      <c r="D52" s="3">
        <v>640</v>
      </c>
      <c r="E52" s="3">
        <v>661</v>
      </c>
      <c r="F52" s="3">
        <v>25</v>
      </c>
      <c r="G52" s="3">
        <v>686</v>
      </c>
      <c r="H52" s="4">
        <v>5.76</v>
      </c>
      <c r="I52" s="4">
        <v>66.66666666666666</v>
      </c>
      <c r="J52" s="5">
        <v>7.187499999999999</v>
      </c>
    </row>
    <row r="53" spans="1:10" ht="14.25">
      <c r="A53" s="6" t="s">
        <v>68</v>
      </c>
      <c r="B53" s="7">
        <v>1010</v>
      </c>
      <c r="C53" s="7">
        <v>61</v>
      </c>
      <c r="D53" s="7">
        <v>1071</v>
      </c>
      <c r="E53" s="7">
        <v>1223</v>
      </c>
      <c r="F53" s="7">
        <v>43</v>
      </c>
      <c r="G53" s="7">
        <v>1266</v>
      </c>
      <c r="H53" s="8">
        <v>21.08910891089109</v>
      </c>
      <c r="I53" s="8">
        <v>-29.508196721311474</v>
      </c>
      <c r="J53" s="9">
        <v>18.207282913165265</v>
      </c>
    </row>
    <row r="54" spans="1:10" ht="14.25">
      <c r="A54" s="10" t="s">
        <v>43</v>
      </c>
      <c r="B54" s="3">
        <v>554</v>
      </c>
      <c r="C54" s="3">
        <v>0</v>
      </c>
      <c r="D54" s="3">
        <v>554</v>
      </c>
      <c r="E54" s="3">
        <v>567</v>
      </c>
      <c r="F54" s="3">
        <v>0</v>
      </c>
      <c r="G54" s="3">
        <v>567</v>
      </c>
      <c r="H54" s="4">
        <v>2.3465703971119134</v>
      </c>
      <c r="I54" s="4">
        <v>0</v>
      </c>
      <c r="J54" s="5">
        <v>2.3465703971119134</v>
      </c>
    </row>
    <row r="55" spans="1:10" ht="14.25">
      <c r="A55" s="6" t="s">
        <v>61</v>
      </c>
      <c r="B55" s="7">
        <v>69</v>
      </c>
      <c r="C55" s="7">
        <v>26</v>
      </c>
      <c r="D55" s="7">
        <v>95</v>
      </c>
      <c r="E55" s="7">
        <v>56</v>
      </c>
      <c r="F55" s="7">
        <v>17</v>
      </c>
      <c r="G55" s="7">
        <v>73</v>
      </c>
      <c r="H55" s="8">
        <v>-18.84057971014493</v>
      </c>
      <c r="I55" s="8">
        <v>-34.61538461538461</v>
      </c>
      <c r="J55" s="9">
        <v>-23.157894736842106</v>
      </c>
    </row>
    <row r="56" spans="1:10" ht="14.25">
      <c r="A56" s="10" t="s">
        <v>44</v>
      </c>
      <c r="B56" s="3">
        <v>204</v>
      </c>
      <c r="C56" s="3">
        <v>6</v>
      </c>
      <c r="D56" s="3">
        <v>210</v>
      </c>
      <c r="E56" s="3">
        <v>237</v>
      </c>
      <c r="F56" s="3">
        <v>6</v>
      </c>
      <c r="G56" s="3">
        <v>243</v>
      </c>
      <c r="H56" s="4">
        <v>16.176470588235293</v>
      </c>
      <c r="I56" s="4">
        <v>0</v>
      </c>
      <c r="J56" s="5">
        <v>15.714285714285714</v>
      </c>
    </row>
    <row r="57" spans="1:10" ht="14.25">
      <c r="A57" s="6" t="s">
        <v>45</v>
      </c>
      <c r="B57" s="7">
        <v>0</v>
      </c>
      <c r="C57" s="7">
        <v>0</v>
      </c>
      <c r="D57" s="7">
        <v>0</v>
      </c>
      <c r="E57" s="7">
        <v>0</v>
      </c>
      <c r="F57" s="7">
        <v>0</v>
      </c>
      <c r="G57" s="7">
        <v>0</v>
      </c>
      <c r="H57" s="8">
        <v>0</v>
      </c>
      <c r="I57" s="8">
        <v>0</v>
      </c>
      <c r="J57" s="9">
        <v>0</v>
      </c>
    </row>
    <row r="58" spans="1:10" ht="14.25">
      <c r="A58" s="10" t="s">
        <v>46</v>
      </c>
      <c r="B58" s="3">
        <v>2239</v>
      </c>
      <c r="C58" s="3">
        <v>9</v>
      </c>
      <c r="D58" s="3">
        <v>2248</v>
      </c>
      <c r="E58" s="3">
        <v>2433</v>
      </c>
      <c r="F58" s="3">
        <v>9</v>
      </c>
      <c r="G58" s="3">
        <v>2442</v>
      </c>
      <c r="H58" s="4">
        <v>8.664582402858418</v>
      </c>
      <c r="I58" s="4">
        <v>0</v>
      </c>
      <c r="J58" s="5">
        <v>8.629893238434164</v>
      </c>
    </row>
    <row r="59" spans="1:10" ht="14.25">
      <c r="A59" s="6" t="s">
        <v>74</v>
      </c>
      <c r="B59" s="7">
        <v>106</v>
      </c>
      <c r="C59" s="7">
        <v>30</v>
      </c>
      <c r="D59" s="7">
        <v>136</v>
      </c>
      <c r="E59" s="7">
        <v>125</v>
      </c>
      <c r="F59" s="7">
        <v>31</v>
      </c>
      <c r="G59" s="7">
        <v>156</v>
      </c>
      <c r="H59" s="8">
        <v>17.92452830188679</v>
      </c>
      <c r="I59" s="8">
        <v>3.3333333333333335</v>
      </c>
      <c r="J59" s="9">
        <v>14.705882352941178</v>
      </c>
    </row>
    <row r="60" spans="1:10" ht="14.25">
      <c r="A60" s="10" t="s">
        <v>75</v>
      </c>
      <c r="B60" s="3">
        <v>66</v>
      </c>
      <c r="C60" s="3">
        <v>71</v>
      </c>
      <c r="D60" s="3">
        <v>137</v>
      </c>
      <c r="E60" s="3">
        <v>76</v>
      </c>
      <c r="F60" s="3">
        <v>74</v>
      </c>
      <c r="G60" s="3">
        <v>150</v>
      </c>
      <c r="H60" s="4">
        <v>15.151515151515152</v>
      </c>
      <c r="I60" s="4">
        <v>4.225352112676056</v>
      </c>
      <c r="J60" s="5">
        <v>9.48905109489051</v>
      </c>
    </row>
    <row r="61" spans="1:10" ht="14.25">
      <c r="A61" s="11" t="s">
        <v>47</v>
      </c>
      <c r="B61" s="22">
        <f>+B62-SUM(B6+B10+B20+B32+B59+B60+B5)</f>
        <v>74230</v>
      </c>
      <c r="C61" s="22">
        <f>+C62-SUM(C6+C10+C20+C32+C59+C60+C5)</f>
        <v>21826</v>
      </c>
      <c r="D61" s="22">
        <f>+D62-SUM(D6+D10+D20+D32+D59+D60+D5)</f>
        <v>96056</v>
      </c>
      <c r="E61" s="22">
        <f>+E62-SUM(E6+E10+E20+E32+E59+E60+E5)</f>
        <v>81360</v>
      </c>
      <c r="F61" s="22">
        <f>+F62-SUM(F6+F10+F20+F32+F59+F60+F5)</f>
        <v>26822</v>
      </c>
      <c r="G61" s="22">
        <f>+G62-SUM(G6+G10+G20+G32+G59+G60+G5)</f>
        <v>108182</v>
      </c>
      <c r="H61" s="23">
        <f>+_xlfn.IFERROR(((E61-B61)/B61)*100,0)</f>
        <v>9.605280883739727</v>
      </c>
      <c r="I61" s="23">
        <f>+_xlfn.IFERROR(((F61-C61)/C61)*100,0)</f>
        <v>22.89013103637863</v>
      </c>
      <c r="J61" s="23">
        <f>+_xlfn.IFERROR(((G61-D61)/D61)*100,0)</f>
        <v>12.623886066461232</v>
      </c>
    </row>
    <row r="62" spans="1:10" ht="14.25">
      <c r="A62" s="14" t="s">
        <v>48</v>
      </c>
      <c r="B62" s="24">
        <f>SUM(B4:B60)</f>
        <v>120679</v>
      </c>
      <c r="C62" s="24">
        <f>SUM(C4:C60)</f>
        <v>132154</v>
      </c>
      <c r="D62" s="24">
        <f>SUM(D4:D60)</f>
        <v>252833</v>
      </c>
      <c r="E62" s="24">
        <f>SUM(E4:E60)</f>
        <v>132983</v>
      </c>
      <c r="F62" s="24">
        <f>SUM(F4:F60)</f>
        <v>150132</v>
      </c>
      <c r="G62" s="24">
        <f>SUM(G4:G60)</f>
        <v>283115</v>
      </c>
      <c r="H62" s="25">
        <f>+_xlfn.IFERROR(((E62-B62)/B62)*100,0)</f>
        <v>10.195642986766545</v>
      </c>
      <c r="I62" s="25">
        <f>+_xlfn.IFERROR(((F62-C62)/C62)*100,0)</f>
        <v>13.603825839550826</v>
      </c>
      <c r="J62" s="25">
        <f>+_xlfn.IFERROR(((G62-D62)/D62)*100,0)</f>
        <v>11.97707577729173</v>
      </c>
    </row>
    <row r="63" spans="1:10" ht="14.25">
      <c r="A63" s="26"/>
      <c r="B63" s="27"/>
      <c r="C63" s="27"/>
      <c r="D63" s="27"/>
      <c r="E63" s="27"/>
      <c r="F63" s="27"/>
      <c r="G63" s="27"/>
      <c r="H63" s="27"/>
      <c r="I63" s="27"/>
      <c r="J63" s="28"/>
    </row>
    <row r="64" spans="1:10" ht="14.25">
      <c r="A64" s="26"/>
      <c r="B64" s="27"/>
      <c r="C64" s="27"/>
      <c r="D64" s="27"/>
      <c r="E64" s="27"/>
      <c r="F64" s="27"/>
      <c r="G64" s="27"/>
      <c r="H64" s="27"/>
      <c r="I64" s="27"/>
      <c r="J64" s="28"/>
    </row>
    <row r="65" spans="1:10" ht="15" thickBot="1">
      <c r="A65" s="29"/>
      <c r="B65" s="30"/>
      <c r="C65" s="30"/>
      <c r="D65" s="30"/>
      <c r="E65" s="30"/>
      <c r="F65" s="30"/>
      <c r="G65" s="30"/>
      <c r="H65" s="30"/>
      <c r="I65" s="30"/>
      <c r="J65" s="31"/>
    </row>
    <row r="66" spans="1:10" ht="50.25" customHeight="1">
      <c r="A66" s="61" t="s">
        <v>62</v>
      </c>
      <c r="B66" s="61"/>
      <c r="C66" s="61"/>
      <c r="D66" s="61"/>
      <c r="E66" s="61"/>
      <c r="F66" s="61"/>
      <c r="G66" s="61"/>
      <c r="H66" s="61"/>
      <c r="I66" s="61"/>
      <c r="J66" s="61"/>
    </row>
    <row r="67" ht="14.25">
      <c r="A67" s="39" t="s">
        <v>63</v>
      </c>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80" zoomScaleNormal="80" zoomScalePageLayoutView="0" workbookViewId="0" topLeftCell="A1">
      <selection activeCell="B4" sqref="B4:J60"/>
    </sheetView>
  </sheetViews>
  <sheetFormatPr defaultColWidth="9.140625" defaultRowHeight="15"/>
  <cols>
    <col min="1" max="1" width="34.00390625" style="0" bestFit="1" customWidth="1"/>
    <col min="2" max="10" width="14.28125" style="0" customWidth="1"/>
  </cols>
  <sheetData>
    <row r="1" spans="1:10" ht="18" customHeight="1">
      <c r="A1" s="62" t="s">
        <v>57</v>
      </c>
      <c r="B1" s="63"/>
      <c r="C1" s="63"/>
      <c r="D1" s="63"/>
      <c r="E1" s="63"/>
      <c r="F1" s="63"/>
      <c r="G1" s="63"/>
      <c r="H1" s="63"/>
      <c r="I1" s="63"/>
      <c r="J1" s="64"/>
    </row>
    <row r="2" spans="1:10" ht="30" customHeight="1">
      <c r="A2" s="76" t="s">
        <v>1</v>
      </c>
      <c r="B2" s="67" t="s">
        <v>78</v>
      </c>
      <c r="C2" s="67"/>
      <c r="D2" s="67"/>
      <c r="E2" s="67" t="s">
        <v>79</v>
      </c>
      <c r="F2" s="67"/>
      <c r="G2" s="67"/>
      <c r="H2" s="68" t="s">
        <v>77</v>
      </c>
      <c r="I2" s="68"/>
      <c r="J2" s="69"/>
    </row>
    <row r="3" spans="1:10" ht="14.25">
      <c r="A3" s="77"/>
      <c r="B3" s="1" t="s">
        <v>2</v>
      </c>
      <c r="C3" s="1" t="s">
        <v>3</v>
      </c>
      <c r="D3" s="1" t="s">
        <v>4</v>
      </c>
      <c r="E3" s="1" t="s">
        <v>2</v>
      </c>
      <c r="F3" s="1" t="s">
        <v>3</v>
      </c>
      <c r="G3" s="1" t="s">
        <v>4</v>
      </c>
      <c r="H3" s="1" t="s">
        <v>2</v>
      </c>
      <c r="I3" s="1" t="s">
        <v>3</v>
      </c>
      <c r="J3" s="2" t="s">
        <v>4</v>
      </c>
    </row>
    <row r="4" spans="1:10" ht="14.25">
      <c r="A4" s="10" t="s">
        <v>5</v>
      </c>
      <c r="B4" s="3">
        <v>0</v>
      </c>
      <c r="C4" s="3">
        <v>0</v>
      </c>
      <c r="D4" s="3">
        <v>0</v>
      </c>
      <c r="E4" s="3">
        <v>0</v>
      </c>
      <c r="F4" s="3">
        <v>0</v>
      </c>
      <c r="G4" s="3">
        <v>0</v>
      </c>
      <c r="H4" s="4">
        <v>0</v>
      </c>
      <c r="I4" s="4">
        <v>0</v>
      </c>
      <c r="J4" s="5">
        <v>0</v>
      </c>
    </row>
    <row r="5" spans="1:10" ht="14.25">
      <c r="A5" s="6" t="s">
        <v>69</v>
      </c>
      <c r="B5" s="7">
        <v>40109.524</v>
      </c>
      <c r="C5" s="7">
        <v>598477.699</v>
      </c>
      <c r="D5" s="7">
        <v>638587.223</v>
      </c>
      <c r="E5" s="7">
        <v>41669.52215680018</v>
      </c>
      <c r="F5" s="7">
        <v>689981.7534399901</v>
      </c>
      <c r="G5" s="7">
        <v>731651.2755967902</v>
      </c>
      <c r="H5" s="8">
        <v>3.8893459737896223</v>
      </c>
      <c r="I5" s="8">
        <v>15.289467693263218</v>
      </c>
      <c r="J5" s="9">
        <v>14.573428538013552</v>
      </c>
    </row>
    <row r="6" spans="1:10" ht="14.25">
      <c r="A6" s="10" t="s">
        <v>70</v>
      </c>
      <c r="B6" s="3">
        <v>25161.828999999998</v>
      </c>
      <c r="C6" s="3">
        <v>61150.153999999995</v>
      </c>
      <c r="D6" s="3">
        <v>86311.983</v>
      </c>
      <c r="E6" s="3">
        <v>30555.6153298</v>
      </c>
      <c r="F6" s="3">
        <v>69416.6674912</v>
      </c>
      <c r="G6" s="3">
        <v>99972.282821</v>
      </c>
      <c r="H6" s="4">
        <v>21.436384174616247</v>
      </c>
      <c r="I6" s="4">
        <v>13.518385401286166</v>
      </c>
      <c r="J6" s="5">
        <v>15.826655055532681</v>
      </c>
    </row>
    <row r="7" spans="1:10" ht="14.25">
      <c r="A7" s="6" t="s">
        <v>6</v>
      </c>
      <c r="B7" s="7">
        <v>15727.086000000001</v>
      </c>
      <c r="C7" s="7">
        <v>7800.045000000002</v>
      </c>
      <c r="D7" s="7">
        <v>23527.131</v>
      </c>
      <c r="E7" s="7">
        <v>16696</v>
      </c>
      <c r="F7" s="7">
        <v>10406</v>
      </c>
      <c r="G7" s="7">
        <v>27102</v>
      </c>
      <c r="H7" s="8">
        <v>6.16079800161326</v>
      </c>
      <c r="I7" s="8">
        <v>33.40948674014057</v>
      </c>
      <c r="J7" s="9">
        <v>15.194666106972408</v>
      </c>
    </row>
    <row r="8" spans="1:10" ht="14.25">
      <c r="A8" s="10" t="s">
        <v>7</v>
      </c>
      <c r="B8" s="3">
        <v>16889.489999999998</v>
      </c>
      <c r="C8" s="3">
        <v>8248.805</v>
      </c>
      <c r="D8" s="3">
        <v>25138.295</v>
      </c>
      <c r="E8" s="3">
        <v>19062.246</v>
      </c>
      <c r="F8" s="3">
        <v>10153.493</v>
      </c>
      <c r="G8" s="3">
        <v>29215.739</v>
      </c>
      <c r="H8" s="4">
        <v>12.864544755347861</v>
      </c>
      <c r="I8" s="4">
        <v>23.090471892595353</v>
      </c>
      <c r="J8" s="5">
        <v>16.220049927809356</v>
      </c>
    </row>
    <row r="9" spans="1:10" ht="14.25">
      <c r="A9" s="6" t="s">
        <v>8</v>
      </c>
      <c r="B9" s="7">
        <v>11506.641</v>
      </c>
      <c r="C9" s="7">
        <v>21927.128999999997</v>
      </c>
      <c r="D9" s="7">
        <v>33433.77</v>
      </c>
      <c r="E9" s="7">
        <v>12858.468</v>
      </c>
      <c r="F9" s="7">
        <v>24568.047</v>
      </c>
      <c r="G9" s="7">
        <v>37426.515</v>
      </c>
      <c r="H9" s="8">
        <v>11.748233042118905</v>
      </c>
      <c r="I9" s="8">
        <v>12.044066507749381</v>
      </c>
      <c r="J9" s="9">
        <v>11.94225180109812</v>
      </c>
    </row>
    <row r="10" spans="1:10" ht="14.25">
      <c r="A10" s="10" t="s">
        <v>71</v>
      </c>
      <c r="B10" s="3">
        <v>734.46</v>
      </c>
      <c r="C10" s="3">
        <v>269.33799999999997</v>
      </c>
      <c r="D10" s="3">
        <v>1003.798</v>
      </c>
      <c r="E10" s="3">
        <v>812.3989999999999</v>
      </c>
      <c r="F10" s="3">
        <v>486.13800000000003</v>
      </c>
      <c r="G10" s="3">
        <v>1298.5369999999998</v>
      </c>
      <c r="H10" s="4">
        <v>10.611741960079494</v>
      </c>
      <c r="I10" s="4">
        <v>80.4936548129117</v>
      </c>
      <c r="J10" s="5">
        <v>29.362381674400606</v>
      </c>
    </row>
    <row r="11" spans="1:10" ht="14.25">
      <c r="A11" s="6" t="s">
        <v>9</v>
      </c>
      <c r="B11" s="7">
        <v>1517.163</v>
      </c>
      <c r="C11" s="7">
        <v>559.181</v>
      </c>
      <c r="D11" s="7">
        <v>2076.344</v>
      </c>
      <c r="E11" s="7">
        <v>1561.517</v>
      </c>
      <c r="F11" s="7">
        <v>519.1610000000001</v>
      </c>
      <c r="G11" s="7">
        <v>2080.678</v>
      </c>
      <c r="H11" s="8">
        <v>2.9234828426477604</v>
      </c>
      <c r="I11" s="8">
        <v>-7.1568955311428635</v>
      </c>
      <c r="J11" s="9">
        <v>0.20873227172375253</v>
      </c>
    </row>
    <row r="12" spans="1:10" ht="14.25">
      <c r="A12" s="10" t="s">
        <v>10</v>
      </c>
      <c r="B12" s="3">
        <v>1693.9189999999999</v>
      </c>
      <c r="C12" s="3">
        <v>85.61500000000001</v>
      </c>
      <c r="D12" s="3">
        <v>1779.5339999999999</v>
      </c>
      <c r="E12" s="3">
        <v>1916.384</v>
      </c>
      <c r="F12" s="3">
        <v>78.406</v>
      </c>
      <c r="G12" s="3">
        <v>1994.79</v>
      </c>
      <c r="H12" s="4">
        <v>13.133154536905256</v>
      </c>
      <c r="I12" s="4">
        <v>-8.420253460258136</v>
      </c>
      <c r="J12" s="5">
        <v>12.09620046596469</v>
      </c>
    </row>
    <row r="13" spans="1:10" ht="14.25">
      <c r="A13" s="6" t="s">
        <v>11</v>
      </c>
      <c r="B13" s="7">
        <v>7478.404</v>
      </c>
      <c r="C13" s="7">
        <v>2258.876</v>
      </c>
      <c r="D13" s="7">
        <v>9737.28</v>
      </c>
      <c r="E13" s="7">
        <v>9093.845299999999</v>
      </c>
      <c r="F13" s="7">
        <v>2825.268</v>
      </c>
      <c r="G13" s="7">
        <v>11919.113299999999</v>
      </c>
      <c r="H13" s="8">
        <v>21.601417896117923</v>
      </c>
      <c r="I13" s="8">
        <v>25.07406338373597</v>
      </c>
      <c r="J13" s="9">
        <v>22.407009965822063</v>
      </c>
    </row>
    <row r="14" spans="1:10" ht="14.25">
      <c r="A14" s="10" t="s">
        <v>12</v>
      </c>
      <c r="B14" s="3">
        <v>3890.0389999999993</v>
      </c>
      <c r="C14" s="3">
        <v>742.2729999999999</v>
      </c>
      <c r="D14" s="3">
        <v>4632.311999999999</v>
      </c>
      <c r="E14" s="3">
        <v>4332.094</v>
      </c>
      <c r="F14" s="3">
        <v>653.11</v>
      </c>
      <c r="G14" s="3">
        <v>4985.204</v>
      </c>
      <c r="H14" s="4">
        <v>11.36376781826611</v>
      </c>
      <c r="I14" s="4">
        <v>-12.012157252116122</v>
      </c>
      <c r="J14" s="5">
        <v>7.618053360827181</v>
      </c>
    </row>
    <row r="15" spans="1:10" ht="14.25">
      <c r="A15" s="6" t="s">
        <v>13</v>
      </c>
      <c r="B15" s="7">
        <v>2107.844</v>
      </c>
      <c r="C15" s="7">
        <v>30.639</v>
      </c>
      <c r="D15" s="7">
        <v>2138.483</v>
      </c>
      <c r="E15" s="7">
        <v>2676.298</v>
      </c>
      <c r="F15" s="7">
        <v>16.084</v>
      </c>
      <c r="G15" s="7">
        <v>2692.3819999999996</v>
      </c>
      <c r="H15" s="8">
        <v>26.968504310565667</v>
      </c>
      <c r="I15" s="8">
        <v>-47.5048141257874</v>
      </c>
      <c r="J15" s="9">
        <v>25.90149185193426</v>
      </c>
    </row>
    <row r="16" spans="1:10" ht="14.25">
      <c r="A16" s="10" t="s">
        <v>14</v>
      </c>
      <c r="B16" s="3">
        <v>4042.3310000000006</v>
      </c>
      <c r="C16" s="3">
        <v>1118.077</v>
      </c>
      <c r="D16" s="3">
        <v>5160.408</v>
      </c>
      <c r="E16" s="3">
        <v>4394.79</v>
      </c>
      <c r="F16" s="3">
        <v>1280.152</v>
      </c>
      <c r="G16" s="3">
        <v>5674.942</v>
      </c>
      <c r="H16" s="40">
        <v>8.719201866447833</v>
      </c>
      <c r="I16" s="4">
        <v>14.49587103571579</v>
      </c>
      <c r="J16" s="5">
        <v>9.97080075838964</v>
      </c>
    </row>
    <row r="17" spans="1:10" ht="14.25">
      <c r="A17" s="6" t="s">
        <v>15</v>
      </c>
      <c r="B17" s="7">
        <v>450.999</v>
      </c>
      <c r="C17" s="7">
        <v>4.805</v>
      </c>
      <c r="D17" s="7">
        <v>455.80400000000003</v>
      </c>
      <c r="E17" s="7">
        <v>635.042</v>
      </c>
      <c r="F17" s="7">
        <v>25.945</v>
      </c>
      <c r="G17" s="7">
        <v>660.9870000000001</v>
      </c>
      <c r="H17" s="8">
        <v>40.80785101519072</v>
      </c>
      <c r="I17" s="8">
        <v>439.958376690947</v>
      </c>
      <c r="J17" s="9">
        <v>45.01562074926943</v>
      </c>
    </row>
    <row r="18" spans="1:10" ht="14.25">
      <c r="A18" s="10" t="s">
        <v>16</v>
      </c>
      <c r="B18" s="3">
        <v>607.394</v>
      </c>
      <c r="C18" s="3">
        <v>0</v>
      </c>
      <c r="D18" s="3">
        <v>607.394</v>
      </c>
      <c r="E18" s="3">
        <v>636.441</v>
      </c>
      <c r="F18" s="3">
        <v>0</v>
      </c>
      <c r="G18" s="3">
        <v>636.441</v>
      </c>
      <c r="H18" s="4">
        <v>4.782233607839396</v>
      </c>
      <c r="I18" s="4">
        <v>0</v>
      </c>
      <c r="J18" s="5">
        <v>4.782233607839396</v>
      </c>
    </row>
    <row r="19" spans="1:10" ht="14.25">
      <c r="A19" s="6" t="s">
        <v>17</v>
      </c>
      <c r="B19" s="7">
        <v>198.947</v>
      </c>
      <c r="C19" s="7">
        <v>64.648</v>
      </c>
      <c r="D19" s="7">
        <v>263.595</v>
      </c>
      <c r="E19" s="7">
        <v>222.699</v>
      </c>
      <c r="F19" s="7">
        <v>125.51</v>
      </c>
      <c r="G19" s="7">
        <v>348.209</v>
      </c>
      <c r="H19" s="8">
        <v>11.938858087832442</v>
      </c>
      <c r="I19" s="8">
        <v>94.1436703378295</v>
      </c>
      <c r="J19" s="9">
        <v>32.10000189684932</v>
      </c>
    </row>
    <row r="20" spans="1:10" ht="14.25">
      <c r="A20" s="10" t="s">
        <v>72</v>
      </c>
      <c r="B20" s="3">
        <v>0</v>
      </c>
      <c r="C20" s="3">
        <v>0</v>
      </c>
      <c r="D20" s="3">
        <v>0</v>
      </c>
      <c r="E20" s="3">
        <v>0</v>
      </c>
      <c r="F20" s="3">
        <v>0</v>
      </c>
      <c r="G20" s="3">
        <v>0</v>
      </c>
      <c r="H20" s="4">
        <v>0</v>
      </c>
      <c r="I20" s="4">
        <v>0</v>
      </c>
      <c r="J20" s="5">
        <v>0</v>
      </c>
    </row>
    <row r="21" spans="1:10" ht="14.25">
      <c r="A21" s="6" t="s">
        <v>18</v>
      </c>
      <c r="B21" s="7">
        <v>192.444</v>
      </c>
      <c r="C21" s="7">
        <v>46.879000000000005</v>
      </c>
      <c r="D21" s="7">
        <v>239.32299999999998</v>
      </c>
      <c r="E21" s="7">
        <v>193.688</v>
      </c>
      <c r="F21" s="7">
        <v>77.681</v>
      </c>
      <c r="G21" s="7">
        <v>271.36899999999997</v>
      </c>
      <c r="H21" s="8">
        <v>0.6464218162166656</v>
      </c>
      <c r="I21" s="8">
        <v>65.70532647880711</v>
      </c>
      <c r="J21" s="9">
        <v>13.390271724823771</v>
      </c>
    </row>
    <row r="22" spans="1:10" ht="14.25">
      <c r="A22" s="10" t="s">
        <v>19</v>
      </c>
      <c r="B22" s="3">
        <v>0</v>
      </c>
      <c r="C22" s="3">
        <v>0</v>
      </c>
      <c r="D22" s="3">
        <v>0</v>
      </c>
      <c r="E22" s="3">
        <v>0</v>
      </c>
      <c r="F22" s="3">
        <v>0</v>
      </c>
      <c r="G22" s="3">
        <v>0</v>
      </c>
      <c r="H22" s="4">
        <v>0</v>
      </c>
      <c r="I22" s="4">
        <v>0</v>
      </c>
      <c r="J22" s="5">
        <v>0</v>
      </c>
    </row>
    <row r="23" spans="1:10" ht="14.25">
      <c r="A23" s="6" t="s">
        <v>20</v>
      </c>
      <c r="B23" s="7">
        <v>1087.642</v>
      </c>
      <c r="C23" s="7">
        <v>22.972</v>
      </c>
      <c r="D23" s="7">
        <v>1110.614</v>
      </c>
      <c r="E23" s="7">
        <v>1592.7649999999999</v>
      </c>
      <c r="F23" s="7">
        <v>27.034</v>
      </c>
      <c r="G23" s="7">
        <v>1619.799</v>
      </c>
      <c r="H23" s="8">
        <v>46.442027799588445</v>
      </c>
      <c r="I23" s="8">
        <v>17.682395960299484</v>
      </c>
      <c r="J23" s="9">
        <v>45.84716202028787</v>
      </c>
    </row>
    <row r="24" spans="1:10" ht="14.25">
      <c r="A24" s="10" t="s">
        <v>21</v>
      </c>
      <c r="B24" s="3">
        <v>311.96000000000004</v>
      </c>
      <c r="C24" s="3">
        <v>0</v>
      </c>
      <c r="D24" s="3">
        <v>311.96000000000004</v>
      </c>
      <c r="E24" s="3">
        <v>350.528</v>
      </c>
      <c r="F24" s="3">
        <v>13.899000000000001</v>
      </c>
      <c r="G24" s="3">
        <v>364.427</v>
      </c>
      <c r="H24" s="4">
        <v>12.363123477368887</v>
      </c>
      <c r="I24" s="4">
        <v>0</v>
      </c>
      <c r="J24" s="5">
        <v>16.81850237209898</v>
      </c>
    </row>
    <row r="25" spans="1:10" ht="14.25">
      <c r="A25" s="6" t="s">
        <v>22</v>
      </c>
      <c r="B25" s="7">
        <v>381.025</v>
      </c>
      <c r="C25" s="7">
        <v>206.175</v>
      </c>
      <c r="D25" s="7">
        <v>587.2</v>
      </c>
      <c r="E25" s="7">
        <v>422.814</v>
      </c>
      <c r="F25" s="7">
        <v>189.30100000000002</v>
      </c>
      <c r="G25" s="7">
        <v>612.115</v>
      </c>
      <c r="H25" s="8">
        <v>10.967521816153807</v>
      </c>
      <c r="I25" s="8">
        <v>-8.184309445859098</v>
      </c>
      <c r="J25" s="9">
        <v>4.243017711171656</v>
      </c>
    </row>
    <row r="26" spans="1:10" ht="14.25">
      <c r="A26" s="10" t="s">
        <v>23</v>
      </c>
      <c r="B26" s="3">
        <v>181.965</v>
      </c>
      <c r="C26" s="3">
        <v>11.901</v>
      </c>
      <c r="D26" s="3">
        <v>193.866</v>
      </c>
      <c r="E26" s="3">
        <v>204.90300000000002</v>
      </c>
      <c r="F26" s="3">
        <v>2.551</v>
      </c>
      <c r="G26" s="3">
        <v>207.454</v>
      </c>
      <c r="H26" s="4">
        <v>12.605720880389097</v>
      </c>
      <c r="I26" s="4">
        <v>-78.56482648516932</v>
      </c>
      <c r="J26" s="5">
        <v>7.0089649551752204</v>
      </c>
    </row>
    <row r="27" spans="1:10" ht="14.25">
      <c r="A27" s="6" t="s">
        <v>24</v>
      </c>
      <c r="B27" s="7">
        <v>0</v>
      </c>
      <c r="C27" s="7">
        <v>0</v>
      </c>
      <c r="D27" s="7">
        <v>0</v>
      </c>
      <c r="E27" s="7">
        <v>0</v>
      </c>
      <c r="F27" s="7">
        <v>0</v>
      </c>
      <c r="G27" s="7">
        <v>0</v>
      </c>
      <c r="H27" s="8">
        <v>0</v>
      </c>
      <c r="I27" s="8">
        <v>0</v>
      </c>
      <c r="J27" s="9">
        <v>0</v>
      </c>
    </row>
    <row r="28" spans="1:10" ht="14.25">
      <c r="A28" s="10" t="s">
        <v>25</v>
      </c>
      <c r="B28" s="3">
        <v>756.964</v>
      </c>
      <c r="C28" s="3">
        <v>175.565</v>
      </c>
      <c r="D28" s="3">
        <v>932.529</v>
      </c>
      <c r="E28" s="3">
        <v>917.952</v>
      </c>
      <c r="F28" s="3">
        <v>204.332</v>
      </c>
      <c r="G28" s="3">
        <v>1122.284</v>
      </c>
      <c r="H28" s="4">
        <v>21.267590004280247</v>
      </c>
      <c r="I28" s="4">
        <v>16.385384330589808</v>
      </c>
      <c r="J28" s="5">
        <v>20.34842884242743</v>
      </c>
    </row>
    <row r="29" spans="1:10" ht="14.25">
      <c r="A29" s="6" t="s">
        <v>26</v>
      </c>
      <c r="B29" s="7">
        <v>3163.0199999999995</v>
      </c>
      <c r="C29" s="7">
        <v>464.68000000000006</v>
      </c>
      <c r="D29" s="7">
        <v>3627.7</v>
      </c>
      <c r="E29" s="7">
        <v>3900.6409999999996</v>
      </c>
      <c r="F29" s="7">
        <v>510.187</v>
      </c>
      <c r="G29" s="7">
        <v>4410.8279999999995</v>
      </c>
      <c r="H29" s="8">
        <v>23.32014973032103</v>
      </c>
      <c r="I29" s="8">
        <v>9.793191013170341</v>
      </c>
      <c r="J29" s="9">
        <v>21.587452104639297</v>
      </c>
    </row>
    <row r="30" spans="1:10" ht="14.25">
      <c r="A30" s="10" t="s">
        <v>27</v>
      </c>
      <c r="B30" s="3">
        <v>1355.365</v>
      </c>
      <c r="C30" s="3">
        <v>174.87099999999998</v>
      </c>
      <c r="D30" s="3">
        <v>1530.2359999999999</v>
      </c>
      <c r="E30" s="3">
        <v>1478.987</v>
      </c>
      <c r="F30" s="3">
        <v>215.061</v>
      </c>
      <c r="G30" s="3">
        <v>1694.048</v>
      </c>
      <c r="H30" s="4">
        <v>9.120937902336276</v>
      </c>
      <c r="I30" s="4">
        <v>22.982655786265322</v>
      </c>
      <c r="J30" s="5">
        <v>10.705015435527601</v>
      </c>
    </row>
    <row r="31" spans="1:10" ht="14.25">
      <c r="A31" s="6" t="s">
        <v>64</v>
      </c>
      <c r="B31" s="7">
        <v>568.109</v>
      </c>
      <c r="C31" s="7">
        <v>5.29</v>
      </c>
      <c r="D31" s="7">
        <v>573.399</v>
      </c>
      <c r="E31" s="7">
        <v>690.34</v>
      </c>
      <c r="F31" s="7">
        <v>8.123999999999999</v>
      </c>
      <c r="G31" s="7">
        <v>698.464</v>
      </c>
      <c r="H31" s="8">
        <v>21.515413415383314</v>
      </c>
      <c r="I31" s="8">
        <v>53.572778827977295</v>
      </c>
      <c r="J31" s="9">
        <v>21.811164651490508</v>
      </c>
    </row>
    <row r="32" spans="1:10" ht="14.25">
      <c r="A32" s="10" t="s">
        <v>73</v>
      </c>
      <c r="B32" s="3">
        <v>0</v>
      </c>
      <c r="C32" s="3">
        <v>397.16</v>
      </c>
      <c r="D32" s="3">
        <v>397.16</v>
      </c>
      <c r="E32" s="3">
        <v>0</v>
      </c>
      <c r="F32" s="3">
        <v>442.908</v>
      </c>
      <c r="G32" s="3">
        <v>442.908</v>
      </c>
      <c r="H32" s="4">
        <v>0</v>
      </c>
      <c r="I32" s="4">
        <v>11.518783361869268</v>
      </c>
      <c r="J32" s="5">
        <v>11.518783361869268</v>
      </c>
    </row>
    <row r="33" spans="1:10" ht="14.25">
      <c r="A33" s="6" t="s">
        <v>60</v>
      </c>
      <c r="B33" s="7">
        <v>296.15999999999997</v>
      </c>
      <c r="C33" s="7">
        <v>0</v>
      </c>
      <c r="D33" s="7">
        <v>296.15999999999997</v>
      </c>
      <c r="E33" s="7">
        <v>161.703</v>
      </c>
      <c r="F33" s="7">
        <v>0</v>
      </c>
      <c r="G33" s="7">
        <v>161.703</v>
      </c>
      <c r="H33" s="8">
        <v>-45.40012155591571</v>
      </c>
      <c r="I33" s="8">
        <v>0</v>
      </c>
      <c r="J33" s="9">
        <v>-45.40012155591571</v>
      </c>
    </row>
    <row r="34" spans="1:10" ht="14.25">
      <c r="A34" s="10" t="s">
        <v>28</v>
      </c>
      <c r="B34" s="3">
        <v>972.9499999999998</v>
      </c>
      <c r="C34" s="3">
        <v>239.88199999999998</v>
      </c>
      <c r="D34" s="3">
        <v>1212.8319999999999</v>
      </c>
      <c r="E34" s="3">
        <v>211.746</v>
      </c>
      <c r="F34" s="3">
        <v>0</v>
      </c>
      <c r="G34" s="3">
        <v>211.746</v>
      </c>
      <c r="H34" s="4">
        <v>-78.2367028110386</v>
      </c>
      <c r="I34" s="4">
        <v>-100</v>
      </c>
      <c r="J34" s="5">
        <v>-82.54119284451598</v>
      </c>
    </row>
    <row r="35" spans="1:10" ht="14.25">
      <c r="A35" s="6" t="s">
        <v>59</v>
      </c>
      <c r="B35" s="7">
        <v>695.906</v>
      </c>
      <c r="C35" s="7">
        <v>0</v>
      </c>
      <c r="D35" s="7">
        <v>695.906</v>
      </c>
      <c r="E35" s="7">
        <v>836.825</v>
      </c>
      <c r="F35" s="42">
        <v>0</v>
      </c>
      <c r="G35" s="7">
        <v>836.825</v>
      </c>
      <c r="H35" s="8">
        <v>20.24971763427821</v>
      </c>
      <c r="I35" s="8">
        <v>0</v>
      </c>
      <c r="J35" s="9">
        <v>20.24971763427821</v>
      </c>
    </row>
    <row r="36" spans="1:10" ht="14.25">
      <c r="A36" s="10" t="s">
        <v>29</v>
      </c>
      <c r="B36" s="3">
        <v>117.877</v>
      </c>
      <c r="C36" s="3">
        <v>78.79599999999999</v>
      </c>
      <c r="D36" s="3">
        <v>196.673</v>
      </c>
      <c r="E36" s="3">
        <v>96.862</v>
      </c>
      <c r="F36" s="3">
        <v>106.26</v>
      </c>
      <c r="G36" s="3">
        <v>203.122</v>
      </c>
      <c r="H36" s="4">
        <v>-17.827905358975883</v>
      </c>
      <c r="I36" s="4">
        <v>34.85456114523582</v>
      </c>
      <c r="J36" s="5">
        <v>3.2790469459458147</v>
      </c>
    </row>
    <row r="37" spans="1:10" ht="14.25">
      <c r="A37" s="6" t="s">
        <v>30</v>
      </c>
      <c r="B37" s="7">
        <v>402.757</v>
      </c>
      <c r="C37" s="7">
        <v>8.304</v>
      </c>
      <c r="D37" s="7">
        <v>411.061</v>
      </c>
      <c r="E37" s="7">
        <v>459.678</v>
      </c>
      <c r="F37" s="7">
        <v>9.445</v>
      </c>
      <c r="G37" s="7">
        <v>469.123</v>
      </c>
      <c r="H37" s="8">
        <v>14.132839404405134</v>
      </c>
      <c r="I37" s="8">
        <v>13.740366088631983</v>
      </c>
      <c r="J37" s="9">
        <v>14.124910901301757</v>
      </c>
    </row>
    <row r="38" spans="1:10" ht="14.25">
      <c r="A38" s="10" t="s">
        <v>37</v>
      </c>
      <c r="B38" s="3">
        <v>680.84</v>
      </c>
      <c r="C38" s="3">
        <v>22.255000000000003</v>
      </c>
      <c r="D38" s="3">
        <v>703.095</v>
      </c>
      <c r="E38" s="3">
        <v>841.407</v>
      </c>
      <c r="F38" s="3">
        <v>15.973</v>
      </c>
      <c r="G38" s="3">
        <v>857.38</v>
      </c>
      <c r="H38" s="4">
        <v>23.58366135949709</v>
      </c>
      <c r="I38" s="4">
        <v>-28.227364637160196</v>
      </c>
      <c r="J38" s="5">
        <v>21.943691819739858</v>
      </c>
    </row>
    <row r="39" spans="1:10" ht="14.25">
      <c r="A39" s="6" t="s">
        <v>31</v>
      </c>
      <c r="B39" s="7">
        <v>1106.4360000000001</v>
      </c>
      <c r="C39" s="7">
        <v>11.617999999999999</v>
      </c>
      <c r="D39" s="7">
        <v>1118.054</v>
      </c>
      <c r="E39" s="7">
        <v>1577.896</v>
      </c>
      <c r="F39" s="7">
        <v>0</v>
      </c>
      <c r="G39" s="7">
        <v>1577.896</v>
      </c>
      <c r="H39" s="8">
        <v>42.61068873391681</v>
      </c>
      <c r="I39" s="8">
        <v>-100</v>
      </c>
      <c r="J39" s="9">
        <v>41.12878268849267</v>
      </c>
    </row>
    <row r="40" spans="1:10" ht="14.25">
      <c r="A40" s="10" t="s">
        <v>32</v>
      </c>
      <c r="B40" s="3">
        <v>83.785</v>
      </c>
      <c r="C40" s="3">
        <v>16.227</v>
      </c>
      <c r="D40" s="3">
        <v>100.012</v>
      </c>
      <c r="E40" s="3">
        <v>100.32900000000001</v>
      </c>
      <c r="F40" s="3">
        <v>35.266999999999996</v>
      </c>
      <c r="G40" s="3">
        <v>135.596</v>
      </c>
      <c r="H40" s="4">
        <v>19.745777883869444</v>
      </c>
      <c r="I40" s="4">
        <v>117.33530535527206</v>
      </c>
      <c r="J40" s="5">
        <v>35.57973043234812</v>
      </c>
    </row>
    <row r="41" spans="1:10" ht="14.25">
      <c r="A41" s="6" t="s">
        <v>33</v>
      </c>
      <c r="B41" s="7">
        <v>3321.416</v>
      </c>
      <c r="C41" s="7">
        <v>1656.969</v>
      </c>
      <c r="D41" s="7">
        <v>4978.385</v>
      </c>
      <c r="E41" s="7">
        <v>3852.081</v>
      </c>
      <c r="F41" s="7">
        <v>2095.826</v>
      </c>
      <c r="G41" s="7">
        <v>5947.907</v>
      </c>
      <c r="H41" s="8">
        <v>15.977071225043774</v>
      </c>
      <c r="I41" s="8">
        <v>26.485528697277978</v>
      </c>
      <c r="J41" s="9">
        <v>19.474628820390546</v>
      </c>
    </row>
    <row r="42" spans="1:10" ht="14.25">
      <c r="A42" s="10" t="s">
        <v>34</v>
      </c>
      <c r="B42" s="3">
        <v>0</v>
      </c>
      <c r="C42" s="3">
        <v>4.815</v>
      </c>
      <c r="D42" s="3">
        <v>4.815</v>
      </c>
      <c r="E42" s="3">
        <v>2.497</v>
      </c>
      <c r="F42" s="3">
        <v>5.272</v>
      </c>
      <c r="G42" s="3">
        <v>7.769</v>
      </c>
      <c r="H42" s="4">
        <v>0</v>
      </c>
      <c r="I42" s="4">
        <v>9.491173416407058</v>
      </c>
      <c r="J42" s="5">
        <v>61.349948078920036</v>
      </c>
    </row>
    <row r="43" spans="1:10" ht="14.25">
      <c r="A43" s="6" t="s">
        <v>35</v>
      </c>
      <c r="B43" s="7">
        <v>1288.426</v>
      </c>
      <c r="C43" s="7">
        <v>746.65</v>
      </c>
      <c r="D43" s="7">
        <v>2035.076</v>
      </c>
      <c r="E43" s="7">
        <v>1384.222</v>
      </c>
      <c r="F43" s="7">
        <v>1024.362</v>
      </c>
      <c r="G43" s="7">
        <v>2408.584</v>
      </c>
      <c r="H43" s="8">
        <v>7.435118508940371</v>
      </c>
      <c r="I43" s="8">
        <v>37.19440166075137</v>
      </c>
      <c r="J43" s="9">
        <v>18.35351603576475</v>
      </c>
    </row>
    <row r="44" spans="1:10" ht="14.25">
      <c r="A44" s="10" t="s">
        <v>36</v>
      </c>
      <c r="B44" s="3">
        <v>1079.478</v>
      </c>
      <c r="C44" s="3">
        <v>28.737000000000002</v>
      </c>
      <c r="D44" s="3">
        <v>1108.2150000000001</v>
      </c>
      <c r="E44" s="3">
        <v>1304.7269999999999</v>
      </c>
      <c r="F44" s="3">
        <v>16.366</v>
      </c>
      <c r="G44" s="3">
        <v>1321.0929999999998</v>
      </c>
      <c r="H44" s="4">
        <v>20.86647435149209</v>
      </c>
      <c r="I44" s="4">
        <v>-43.04903086613078</v>
      </c>
      <c r="J44" s="5">
        <v>19.209088489146932</v>
      </c>
    </row>
    <row r="45" spans="1:10" ht="14.25">
      <c r="A45" s="6" t="s">
        <v>65</v>
      </c>
      <c r="B45" s="7">
        <v>1347.667</v>
      </c>
      <c r="C45" s="7">
        <v>37.471000000000004</v>
      </c>
      <c r="D45" s="7">
        <v>1385.138</v>
      </c>
      <c r="E45" s="7">
        <v>1629.194</v>
      </c>
      <c r="F45" s="7">
        <v>17.348</v>
      </c>
      <c r="G45" s="7">
        <v>1646.542</v>
      </c>
      <c r="H45" s="8">
        <v>20.88995278507228</v>
      </c>
      <c r="I45" s="8">
        <v>-53.70286354781031</v>
      </c>
      <c r="J45" s="9">
        <v>18.872054625604093</v>
      </c>
    </row>
    <row r="46" spans="1:10" ht="14.25">
      <c r="A46" s="10" t="s">
        <v>66</v>
      </c>
      <c r="B46" s="3">
        <v>739.4350000000001</v>
      </c>
      <c r="C46" s="3">
        <v>4.695</v>
      </c>
      <c r="D46" s="3">
        <v>744.1300000000001</v>
      </c>
      <c r="E46" s="3">
        <v>948.114</v>
      </c>
      <c r="F46" s="3">
        <v>7.385</v>
      </c>
      <c r="G46" s="3">
        <v>955.499</v>
      </c>
      <c r="H46" s="4">
        <v>28.221412294522164</v>
      </c>
      <c r="I46" s="4">
        <v>57.29499467518635</v>
      </c>
      <c r="J46" s="5">
        <v>28.404848615161317</v>
      </c>
    </row>
    <row r="47" spans="1:10" ht="14.25">
      <c r="A47" s="6" t="s">
        <v>38</v>
      </c>
      <c r="B47" s="7">
        <v>1520.543</v>
      </c>
      <c r="C47" s="7">
        <v>76.69399999999999</v>
      </c>
      <c r="D47" s="7">
        <v>1597.2369999999999</v>
      </c>
      <c r="E47" s="7">
        <v>1865.32</v>
      </c>
      <c r="F47" s="7">
        <v>83.833</v>
      </c>
      <c r="G47" s="7">
        <v>1949.153</v>
      </c>
      <c r="H47" s="8">
        <v>22.674597166933133</v>
      </c>
      <c r="I47" s="8">
        <v>9.308420476178073</v>
      </c>
      <c r="J47" s="9">
        <v>22.0327978878526</v>
      </c>
    </row>
    <row r="48" spans="1:10" ht="14.25">
      <c r="A48" s="10" t="s">
        <v>67</v>
      </c>
      <c r="B48" s="3">
        <v>1237.177</v>
      </c>
      <c r="C48" s="3">
        <v>16.297</v>
      </c>
      <c r="D48" s="3">
        <v>1253.474</v>
      </c>
      <c r="E48" s="3">
        <v>1653.22</v>
      </c>
      <c r="F48" s="3">
        <v>29.814</v>
      </c>
      <c r="G48" s="3">
        <v>1683.034</v>
      </c>
      <c r="H48" s="4">
        <v>33.62841371929806</v>
      </c>
      <c r="I48" s="4">
        <v>82.94164570166288</v>
      </c>
      <c r="J48" s="5">
        <v>34.26955804428334</v>
      </c>
    </row>
    <row r="49" spans="1:10" ht="14.25">
      <c r="A49" s="6" t="s">
        <v>39</v>
      </c>
      <c r="B49" s="7">
        <v>2076.5209999999997</v>
      </c>
      <c r="C49" s="7">
        <v>623.492</v>
      </c>
      <c r="D49" s="7">
        <v>2700.013</v>
      </c>
      <c r="E49" s="7">
        <v>2375.541</v>
      </c>
      <c r="F49" s="7">
        <v>528.918</v>
      </c>
      <c r="G49" s="7">
        <v>2904.4590000000003</v>
      </c>
      <c r="H49" s="8">
        <v>14.400047001691796</v>
      </c>
      <c r="I49" s="8">
        <v>-15.168438408191278</v>
      </c>
      <c r="J49" s="9">
        <v>7.572037616115196</v>
      </c>
    </row>
    <row r="50" spans="1:10" ht="14.25">
      <c r="A50" s="10" t="s">
        <v>40</v>
      </c>
      <c r="B50" s="3">
        <v>93.22</v>
      </c>
      <c r="C50" s="3">
        <v>0</v>
      </c>
      <c r="D50" s="3">
        <v>93.22</v>
      </c>
      <c r="E50" s="3">
        <v>111.321</v>
      </c>
      <c r="F50" s="3">
        <v>0</v>
      </c>
      <c r="G50" s="3">
        <v>111.321</v>
      </c>
      <c r="H50" s="4">
        <v>19.417506972752626</v>
      </c>
      <c r="I50" s="4">
        <v>0</v>
      </c>
      <c r="J50" s="5">
        <v>19.417506972752626</v>
      </c>
    </row>
    <row r="51" spans="1:10" ht="14.25">
      <c r="A51" s="6" t="s">
        <v>41</v>
      </c>
      <c r="B51" s="7">
        <v>148.599</v>
      </c>
      <c r="C51" s="7">
        <v>6.898</v>
      </c>
      <c r="D51" s="7">
        <v>155.49699999999999</v>
      </c>
      <c r="E51" s="7">
        <v>157.293</v>
      </c>
      <c r="F51" s="7">
        <v>0</v>
      </c>
      <c r="G51" s="7">
        <v>157.293</v>
      </c>
      <c r="H51" s="8">
        <v>5.850645024529114</v>
      </c>
      <c r="I51" s="8">
        <v>-100</v>
      </c>
      <c r="J51" s="9">
        <v>1.1550062059075228</v>
      </c>
    </row>
    <row r="52" spans="1:10" ht="14.25">
      <c r="A52" s="10" t="s">
        <v>42</v>
      </c>
      <c r="B52" s="3">
        <v>739.812</v>
      </c>
      <c r="C52" s="3">
        <v>44.391</v>
      </c>
      <c r="D52" s="3">
        <v>784.203</v>
      </c>
      <c r="E52" s="3">
        <v>723.501</v>
      </c>
      <c r="F52" s="3">
        <v>73.649</v>
      </c>
      <c r="G52" s="3">
        <v>797.15</v>
      </c>
      <c r="H52" s="4">
        <v>-2.204749314690764</v>
      </c>
      <c r="I52" s="4">
        <v>65.90975648216981</v>
      </c>
      <c r="J52" s="5">
        <v>1.6509755764770095</v>
      </c>
    </row>
    <row r="53" spans="1:10" ht="14.25">
      <c r="A53" s="6" t="s">
        <v>68</v>
      </c>
      <c r="B53" s="7">
        <v>1284.771</v>
      </c>
      <c r="C53" s="7">
        <v>214.685</v>
      </c>
      <c r="D53" s="7">
        <v>1499.456</v>
      </c>
      <c r="E53" s="7">
        <v>1476.612</v>
      </c>
      <c r="F53" s="7">
        <v>174.67499999999998</v>
      </c>
      <c r="G53" s="7">
        <v>1651.287</v>
      </c>
      <c r="H53" s="8">
        <v>14.931921719901844</v>
      </c>
      <c r="I53" s="8">
        <v>-18.636607122062564</v>
      </c>
      <c r="J53" s="9">
        <v>10.125738934653643</v>
      </c>
    </row>
    <row r="54" spans="1:10" ht="14.25">
      <c r="A54" s="10" t="s">
        <v>43</v>
      </c>
      <c r="B54" s="3">
        <v>757.3849999999999</v>
      </c>
      <c r="C54" s="3">
        <v>0</v>
      </c>
      <c r="D54" s="3">
        <v>757.3849999999999</v>
      </c>
      <c r="E54" s="3">
        <v>875.9459999999999</v>
      </c>
      <c r="F54" s="3">
        <v>0</v>
      </c>
      <c r="G54" s="3">
        <v>875.9459999999999</v>
      </c>
      <c r="H54" s="4">
        <v>15.653993675607525</v>
      </c>
      <c r="I54" s="4">
        <v>0</v>
      </c>
      <c r="J54" s="5">
        <v>15.653993675607525</v>
      </c>
    </row>
    <row r="55" spans="1:10" ht="14.25">
      <c r="A55" s="6" t="s">
        <v>61</v>
      </c>
      <c r="B55" s="7">
        <v>52.554</v>
      </c>
      <c r="C55" s="7">
        <v>271.756</v>
      </c>
      <c r="D55" s="7">
        <v>324.30999999999995</v>
      </c>
      <c r="E55" s="7">
        <v>53.008</v>
      </c>
      <c r="F55" s="7">
        <v>106.642</v>
      </c>
      <c r="G55" s="7">
        <v>159.65</v>
      </c>
      <c r="H55" s="8">
        <v>0.8638733493168942</v>
      </c>
      <c r="I55" s="8">
        <v>-60.7581801321774</v>
      </c>
      <c r="J55" s="9">
        <v>-50.77240911473589</v>
      </c>
    </row>
    <row r="56" spans="1:10" ht="14.25">
      <c r="A56" s="10" t="s">
        <v>44</v>
      </c>
      <c r="B56" s="3">
        <v>266.722</v>
      </c>
      <c r="C56" s="3">
        <v>23.87</v>
      </c>
      <c r="D56" s="3">
        <v>290.592</v>
      </c>
      <c r="E56" s="3">
        <v>305.039</v>
      </c>
      <c r="F56" s="3">
        <v>23.869</v>
      </c>
      <c r="G56" s="3">
        <v>328.908</v>
      </c>
      <c r="H56" s="4">
        <v>14.36589407697903</v>
      </c>
      <c r="I56" s="4">
        <v>-0.004189359028073825</v>
      </c>
      <c r="J56" s="5">
        <v>13.185497191939225</v>
      </c>
    </row>
    <row r="57" spans="1:10" ht="14.25">
      <c r="A57" s="6" t="s">
        <v>45</v>
      </c>
      <c r="B57" s="7">
        <v>0</v>
      </c>
      <c r="C57" s="7">
        <v>0</v>
      </c>
      <c r="D57" s="7">
        <v>0</v>
      </c>
      <c r="E57" s="42">
        <v>0</v>
      </c>
      <c r="F57" s="42">
        <v>0</v>
      </c>
      <c r="G57" s="7">
        <v>0</v>
      </c>
      <c r="H57" s="8">
        <v>0</v>
      </c>
      <c r="I57" s="8">
        <v>0</v>
      </c>
      <c r="J57" s="9">
        <v>0</v>
      </c>
    </row>
    <row r="58" spans="1:10" ht="14.25">
      <c r="A58" s="10" t="s">
        <v>46</v>
      </c>
      <c r="B58" s="3">
        <v>3433.759</v>
      </c>
      <c r="C58" s="3">
        <v>30.496</v>
      </c>
      <c r="D58" s="3">
        <v>3464.255</v>
      </c>
      <c r="E58" s="3">
        <v>3972.925</v>
      </c>
      <c r="F58" s="3">
        <v>21.468000000000004</v>
      </c>
      <c r="G58" s="3">
        <v>3994.393</v>
      </c>
      <c r="H58" s="4">
        <v>15.70191734481075</v>
      </c>
      <c r="I58" s="4">
        <v>-29.603882476390332</v>
      </c>
      <c r="J58" s="5">
        <v>15.30308825418452</v>
      </c>
    </row>
    <row r="59" spans="1:10" ht="14.25">
      <c r="A59" s="6" t="s">
        <v>74</v>
      </c>
      <c r="B59" s="7">
        <v>76.666</v>
      </c>
      <c r="C59" s="7">
        <v>104.875</v>
      </c>
      <c r="D59" s="7">
        <v>181.541</v>
      </c>
      <c r="E59" s="7">
        <v>74.08</v>
      </c>
      <c r="F59" s="7">
        <v>113.704</v>
      </c>
      <c r="G59" s="7">
        <v>187.784</v>
      </c>
      <c r="H59" s="8">
        <v>-3.3730728093287747</v>
      </c>
      <c r="I59" s="8">
        <v>8.418593563766382</v>
      </c>
      <c r="J59" s="9">
        <v>3.43889259175613</v>
      </c>
    </row>
    <row r="60" spans="1:10" ht="14.25">
      <c r="A60" s="10" t="s">
        <v>75</v>
      </c>
      <c r="B60" s="3">
        <v>37.122</v>
      </c>
      <c r="C60" s="3">
        <v>247.62</v>
      </c>
      <c r="D60" s="3">
        <v>284.742</v>
      </c>
      <c r="E60" s="3">
        <v>43.961</v>
      </c>
      <c r="F60" s="3">
        <v>277.827</v>
      </c>
      <c r="G60" s="3">
        <v>321.788</v>
      </c>
      <c r="H60" s="4">
        <v>18.42303755185604</v>
      </c>
      <c r="I60" s="4">
        <v>12.198933850254418</v>
      </c>
      <c r="J60" s="5">
        <v>13.010374303755675</v>
      </c>
    </row>
    <row r="61" spans="1:10" ht="14.25">
      <c r="A61" s="11" t="s">
        <v>47</v>
      </c>
      <c r="B61" s="22">
        <f>+B62-SUM(B6+B10+B32+B20+B59+B60+B5)</f>
        <v>97852.94699999999</v>
      </c>
      <c r="C61" s="22">
        <f>+C62-SUM(C6+C10+C32+C20+C59+C60+C5)</f>
        <v>48113.42400000023</v>
      </c>
      <c r="D61" s="22">
        <f>+D62-SUM(D6+D10+D32+D20+D59+D60+D5)</f>
        <v>145966.37099999993</v>
      </c>
      <c r="E61" s="22">
        <f>+E62-SUM(E6+E10+E32+E20+E59+E60+E5)</f>
        <v>110815.44930000004</v>
      </c>
      <c r="F61" s="22">
        <f>+F62-SUM(F6+F10+F32+F20+F59+F60+F5)</f>
        <v>56275.71799999999</v>
      </c>
      <c r="G61" s="22">
        <f>+G62-SUM(G6+G10+G32+G20+G59+G60+G5)</f>
        <v>167091.16729999997</v>
      </c>
      <c r="H61" s="23">
        <f>+_xlfn.IFERROR(((E61-B61)/B61)*100,0)</f>
        <v>13.246920708479074</v>
      </c>
      <c r="I61" s="23">
        <f>+_xlfn.IFERROR(((F61-C61)/C61)*100,0)</f>
        <v>16.96469160041431</v>
      </c>
      <c r="J61" s="23">
        <f>+_xlfn.IFERROR(((G61-D61)/D61)*100,0)</f>
        <v>14.47237206438465</v>
      </c>
    </row>
    <row r="62" spans="1:10" ht="14.25">
      <c r="A62" s="14" t="s">
        <v>48</v>
      </c>
      <c r="B62" s="24">
        <f>SUM(B4:B60)</f>
        <v>163972.54799999998</v>
      </c>
      <c r="C62" s="24">
        <f>SUM(C4:C60)</f>
        <v>708760.2700000003</v>
      </c>
      <c r="D62" s="24">
        <f>SUM(D4:D60)</f>
        <v>872732.8179999999</v>
      </c>
      <c r="E62" s="24">
        <f>SUM(E4:E60)</f>
        <v>183971.0267866002</v>
      </c>
      <c r="F62" s="24">
        <f>SUM(F4:F60)</f>
        <v>816994.7159311901</v>
      </c>
      <c r="G62" s="24">
        <f>SUM(G4:G60)</f>
        <v>1000965.7427177902</v>
      </c>
      <c r="H62" s="25">
        <f>+_xlfn.IFERROR(((E62-B62)/B62)*100,0)</f>
        <v>12.196235912977476</v>
      </c>
      <c r="I62" s="25">
        <f>+_xlfn.IFERROR(((F62-C62)/C62)*100,0)</f>
        <v>15.270952748408115</v>
      </c>
      <c r="J62" s="25">
        <f>+_xlfn.IFERROR(((G62-D62)/D62)*100,0)</f>
        <v>14.69326259686849</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61" t="s">
        <v>62</v>
      </c>
      <c r="B66" s="61"/>
      <c r="C66" s="61"/>
      <c r="D66" s="61"/>
      <c r="E66" s="61"/>
      <c r="F66" s="61"/>
      <c r="G66" s="61"/>
      <c r="H66" s="61"/>
      <c r="I66" s="61"/>
      <c r="J66" s="61"/>
    </row>
    <row r="67" ht="14.25">
      <c r="A67" s="39" t="s">
        <v>63</v>
      </c>
    </row>
    <row r="68" spans="2:7" ht="14.25">
      <c r="B68" s="37"/>
      <c r="C68" s="37"/>
      <c r="D68" s="37"/>
      <c r="E68" s="37"/>
      <c r="F68" s="37"/>
      <c r="G68" s="37"/>
    </row>
    <row r="69" spans="2:7" ht="14.25">
      <c r="B69" s="37"/>
      <c r="C69" s="37"/>
      <c r="D69" s="37"/>
      <c r="E69" s="37"/>
      <c r="F69" s="37"/>
      <c r="G69" s="37"/>
    </row>
    <row r="70" spans="2:7" ht="14.25">
      <c r="B70" s="43"/>
      <c r="C70" s="43"/>
      <c r="D70" s="43"/>
      <c r="E70" s="43"/>
      <c r="F70" s="43"/>
      <c r="G70" s="43"/>
    </row>
    <row r="71" spans="2:7" ht="14.25">
      <c r="B71" s="43"/>
      <c r="C71" s="43"/>
      <c r="D71" s="43"/>
      <c r="E71" s="43"/>
      <c r="F71" s="43"/>
      <c r="G71" s="43"/>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J71"/>
  <sheetViews>
    <sheetView zoomScale="80" zoomScaleNormal="80" zoomScalePageLayoutView="0" workbookViewId="0" topLeftCell="A24">
      <selection activeCell="H61" sqref="H61"/>
    </sheetView>
  </sheetViews>
  <sheetFormatPr defaultColWidth="9.140625" defaultRowHeight="15"/>
  <cols>
    <col min="1" max="1" width="35.57421875" style="44" customWidth="1"/>
    <col min="2" max="10" width="14.28125" style="44" customWidth="1"/>
    <col min="11" max="16384" width="9.140625" style="44" customWidth="1"/>
  </cols>
  <sheetData>
    <row r="1" spans="1:10" ht="18" customHeight="1">
      <c r="A1" s="62" t="s">
        <v>76</v>
      </c>
      <c r="B1" s="63"/>
      <c r="C1" s="63"/>
      <c r="D1" s="63"/>
      <c r="E1" s="63"/>
      <c r="F1" s="63"/>
      <c r="G1" s="63"/>
      <c r="H1" s="63"/>
      <c r="I1" s="63"/>
      <c r="J1" s="64"/>
    </row>
    <row r="2" spans="1:10" ht="30" customHeight="1">
      <c r="A2" s="76" t="s">
        <v>1</v>
      </c>
      <c r="B2" s="67" t="s">
        <v>78</v>
      </c>
      <c r="C2" s="67"/>
      <c r="D2" s="67"/>
      <c r="E2" s="67" t="s">
        <v>79</v>
      </c>
      <c r="F2" s="67"/>
      <c r="G2" s="67"/>
      <c r="H2" s="68" t="s">
        <v>77</v>
      </c>
      <c r="I2" s="68"/>
      <c r="J2" s="69"/>
    </row>
    <row r="3" spans="1:10" ht="14.25">
      <c r="A3" s="77"/>
      <c r="B3" s="1" t="s">
        <v>2</v>
      </c>
      <c r="C3" s="1" t="s">
        <v>3</v>
      </c>
      <c r="D3" s="1" t="s">
        <v>4</v>
      </c>
      <c r="E3" s="1" t="s">
        <v>2</v>
      </c>
      <c r="F3" s="1" t="s">
        <v>3</v>
      </c>
      <c r="G3" s="1" t="s">
        <v>4</v>
      </c>
      <c r="H3" s="1" t="s">
        <v>2</v>
      </c>
      <c r="I3" s="1" t="s">
        <v>3</v>
      </c>
      <c r="J3" s="2" t="s">
        <v>4</v>
      </c>
    </row>
    <row r="4" spans="1:10" ht="14.25">
      <c r="A4" s="10" t="s">
        <v>5</v>
      </c>
      <c r="B4" s="49">
        <v>0</v>
      </c>
      <c r="C4" s="49">
        <v>0</v>
      </c>
      <c r="D4" s="49">
        <f>+B4+C4</f>
        <v>0</v>
      </c>
      <c r="E4" s="49">
        <v>0</v>
      </c>
      <c r="F4" s="49">
        <v>0</v>
      </c>
      <c r="G4" s="49"/>
      <c r="H4" s="4">
        <f aca="true" t="shared" si="0" ref="H4:H59">+_xlfn.IFERROR(((E4-B4)/B4)*100,0)</f>
        <v>0</v>
      </c>
      <c r="I4" s="4">
        <f aca="true" t="shared" si="1" ref="I4:I59">+_xlfn.IFERROR(((F4-C4)/C4)*100,0)</f>
        <v>0</v>
      </c>
      <c r="J4" s="5">
        <f aca="true" t="shared" si="2" ref="J4:J59">+_xlfn.IFERROR(((G4-D4)/D4)*100,0)</f>
        <v>0</v>
      </c>
    </row>
    <row r="5" spans="1:10" ht="14.25">
      <c r="A5" s="6" t="s">
        <v>69</v>
      </c>
      <c r="B5" s="50">
        <v>10963.741999999998</v>
      </c>
      <c r="C5" s="50">
        <v>325297.74299999984</v>
      </c>
      <c r="D5" s="50">
        <f>+B5+C5</f>
        <v>336261.48499999987</v>
      </c>
      <c r="E5" s="50">
        <v>10397.327660800176</v>
      </c>
      <c r="F5" s="50">
        <v>427631.4714999901</v>
      </c>
      <c r="G5" s="50">
        <f>+F5+E5</f>
        <v>438028.7991607903</v>
      </c>
      <c r="H5" s="8">
        <f t="shared" si="0"/>
        <v>-5.166250165316024</v>
      </c>
      <c r="I5" s="8">
        <f t="shared" si="1"/>
        <v>31.458480946174376</v>
      </c>
      <c r="J5" s="9">
        <f t="shared" si="2"/>
        <v>30.264338528330253</v>
      </c>
    </row>
    <row r="6" spans="1:10" ht="14.25">
      <c r="A6" s="10" t="s">
        <v>70</v>
      </c>
      <c r="B6" s="49">
        <v>1439.242</v>
      </c>
      <c r="C6" s="49">
        <v>10008.429</v>
      </c>
      <c r="D6" s="49">
        <f>+B6+C6</f>
        <v>11447.671</v>
      </c>
      <c r="E6" s="49">
        <v>2398.2505</v>
      </c>
      <c r="F6" s="49">
        <v>11407.532884</v>
      </c>
      <c r="G6" s="53">
        <f>+F6+E6</f>
        <v>13805.783384</v>
      </c>
      <c r="H6" s="4">
        <f t="shared" si="0"/>
        <v>66.63288731151538</v>
      </c>
      <c r="I6" s="4">
        <f t="shared" si="1"/>
        <v>13.979255725349105</v>
      </c>
      <c r="J6" s="5">
        <f t="shared" si="2"/>
        <v>20.59905795685428</v>
      </c>
    </row>
    <row r="7" spans="1:10" ht="14.25">
      <c r="A7" s="6" t="s">
        <v>6</v>
      </c>
      <c r="B7" s="50">
        <v>2246.098</v>
      </c>
      <c r="C7" s="50">
        <v>432.05499999999995</v>
      </c>
      <c r="D7" s="50">
        <f aca="true" t="shared" si="3" ref="D7:D60">+B7+C7</f>
        <v>2678.153</v>
      </c>
      <c r="E7" s="50">
        <v>1775</v>
      </c>
      <c r="F7" s="50">
        <v>463</v>
      </c>
      <c r="G7" s="50">
        <f aca="true" t="shared" si="4" ref="G7:G60">+F7+E7</f>
        <v>2238</v>
      </c>
      <c r="H7" s="41">
        <f t="shared" si="0"/>
        <v>-20.97406257429551</v>
      </c>
      <c r="I7" s="8">
        <f t="shared" si="1"/>
        <v>7.162282579764163</v>
      </c>
      <c r="J7" s="9">
        <f t="shared" si="2"/>
        <v>-16.43494602436828</v>
      </c>
    </row>
    <row r="8" spans="1:10" ht="14.25">
      <c r="A8" s="10" t="s">
        <v>7</v>
      </c>
      <c r="B8" s="49">
        <v>5676.804</v>
      </c>
      <c r="C8" s="49">
        <v>522.249</v>
      </c>
      <c r="D8" s="49">
        <f t="shared" si="3"/>
        <v>6199.053</v>
      </c>
      <c r="E8" s="49">
        <v>6844.451000000001</v>
      </c>
      <c r="F8" s="49">
        <v>385.217</v>
      </c>
      <c r="G8" s="49">
        <f t="shared" si="4"/>
        <v>7229.668000000001</v>
      </c>
      <c r="H8" s="4">
        <f t="shared" si="0"/>
        <v>20.568739029918962</v>
      </c>
      <c r="I8" s="4">
        <f t="shared" si="1"/>
        <v>-26.23882477515515</v>
      </c>
      <c r="J8" s="5">
        <f t="shared" si="2"/>
        <v>16.625361970610683</v>
      </c>
    </row>
    <row r="9" spans="1:10" ht="14.25">
      <c r="A9" s="6" t="s">
        <v>8</v>
      </c>
      <c r="B9" s="50">
        <v>1790.303</v>
      </c>
      <c r="C9" s="50">
        <v>465.9449999999999</v>
      </c>
      <c r="D9" s="50">
        <f t="shared" si="3"/>
        <v>2256.248</v>
      </c>
      <c r="E9" s="50">
        <v>1346.4189999999999</v>
      </c>
      <c r="F9" s="50">
        <v>299.552</v>
      </c>
      <c r="G9" s="50">
        <f t="shared" si="4"/>
        <v>1645.971</v>
      </c>
      <c r="H9" s="8">
        <f t="shared" si="0"/>
        <v>-24.793791888859047</v>
      </c>
      <c r="I9" s="8">
        <f t="shared" si="1"/>
        <v>-35.71086716243331</v>
      </c>
      <c r="J9" s="9">
        <f t="shared" si="2"/>
        <v>-27.048312064985762</v>
      </c>
    </row>
    <row r="10" spans="1:10" ht="14.25">
      <c r="A10" s="10" t="s">
        <v>71</v>
      </c>
      <c r="B10" s="49">
        <v>0.17099999999999999</v>
      </c>
      <c r="C10" s="49">
        <v>0</v>
      </c>
      <c r="D10" s="49">
        <f t="shared" si="3"/>
        <v>0.17099999999999999</v>
      </c>
      <c r="E10" s="49">
        <v>0</v>
      </c>
      <c r="F10" s="49">
        <v>0</v>
      </c>
      <c r="G10" s="49">
        <f t="shared" si="4"/>
        <v>0</v>
      </c>
      <c r="H10" s="4">
        <f t="shared" si="0"/>
        <v>-100</v>
      </c>
      <c r="I10" s="4">
        <f t="shared" si="1"/>
        <v>0</v>
      </c>
      <c r="J10" s="5">
        <f t="shared" si="2"/>
        <v>-100</v>
      </c>
    </row>
    <row r="11" spans="1:10" ht="14.25">
      <c r="A11" s="6" t="s">
        <v>9</v>
      </c>
      <c r="B11" s="50">
        <v>15.666</v>
      </c>
      <c r="C11" s="50">
        <v>0</v>
      </c>
      <c r="D11" s="50">
        <f t="shared" si="3"/>
        <v>15.666</v>
      </c>
      <c r="E11" s="50">
        <v>12.803</v>
      </c>
      <c r="F11" s="48">
        <v>0</v>
      </c>
      <c r="G11" s="50">
        <f t="shared" si="4"/>
        <v>12.803</v>
      </c>
      <c r="H11" s="8">
        <f t="shared" si="0"/>
        <v>-18.275245755138513</v>
      </c>
      <c r="I11" s="8">
        <f t="shared" si="1"/>
        <v>0</v>
      </c>
      <c r="J11" s="9">
        <f t="shared" si="2"/>
        <v>-18.275245755138513</v>
      </c>
    </row>
    <row r="12" spans="1:10" ht="14.25">
      <c r="A12" s="10" t="s">
        <v>10</v>
      </c>
      <c r="B12" s="49">
        <v>32.775999999999996</v>
      </c>
      <c r="C12" s="49">
        <v>0</v>
      </c>
      <c r="D12" s="49">
        <f t="shared" si="3"/>
        <v>32.775999999999996</v>
      </c>
      <c r="E12" s="49">
        <v>36.454</v>
      </c>
      <c r="F12" s="47">
        <v>0</v>
      </c>
      <c r="G12" s="49">
        <f t="shared" si="4"/>
        <v>36.454</v>
      </c>
      <c r="H12" s="4">
        <f t="shared" si="0"/>
        <v>11.221625579692471</v>
      </c>
      <c r="I12" s="4">
        <f t="shared" si="1"/>
        <v>0</v>
      </c>
      <c r="J12" s="5">
        <f t="shared" si="2"/>
        <v>11.221625579692471</v>
      </c>
    </row>
    <row r="13" spans="1:10" ht="14.25">
      <c r="A13" s="6" t="s">
        <v>11</v>
      </c>
      <c r="B13" s="50">
        <v>1316.3349999999998</v>
      </c>
      <c r="C13" s="50">
        <v>193.529</v>
      </c>
      <c r="D13" s="50">
        <f t="shared" si="3"/>
        <v>1509.8639999999998</v>
      </c>
      <c r="E13" s="50">
        <v>1127.142</v>
      </c>
      <c r="F13" s="50">
        <v>19.005000000000003</v>
      </c>
      <c r="G13" s="50">
        <f t="shared" si="4"/>
        <v>1146.1470000000002</v>
      </c>
      <c r="H13" s="8">
        <f t="shared" si="0"/>
        <v>-14.372709074817564</v>
      </c>
      <c r="I13" s="8">
        <f t="shared" si="1"/>
        <v>-90.17976633992838</v>
      </c>
      <c r="J13" s="9">
        <f t="shared" si="2"/>
        <v>-24.089388183306557</v>
      </c>
    </row>
    <row r="14" spans="1:10" ht="14.25">
      <c r="A14" s="10" t="s">
        <v>12</v>
      </c>
      <c r="B14" s="49">
        <v>178.85099999999997</v>
      </c>
      <c r="C14" s="49">
        <v>1.153</v>
      </c>
      <c r="D14" s="49">
        <f t="shared" si="3"/>
        <v>180.00399999999996</v>
      </c>
      <c r="E14" s="49">
        <v>217.702</v>
      </c>
      <c r="F14" s="49">
        <v>1.371</v>
      </c>
      <c r="G14" s="49">
        <f t="shared" si="4"/>
        <v>219.073</v>
      </c>
      <c r="H14" s="4">
        <f t="shared" si="0"/>
        <v>21.72255117388219</v>
      </c>
      <c r="I14" s="4">
        <f t="shared" si="1"/>
        <v>18.907198612315696</v>
      </c>
      <c r="J14" s="5">
        <f t="shared" si="2"/>
        <v>21.704517677384978</v>
      </c>
    </row>
    <row r="15" spans="1:10" ht="14.25">
      <c r="A15" s="6" t="s">
        <v>13</v>
      </c>
      <c r="B15" s="50">
        <v>25.14</v>
      </c>
      <c r="C15" s="50">
        <v>0</v>
      </c>
      <c r="D15" s="50">
        <f t="shared" si="3"/>
        <v>25.14</v>
      </c>
      <c r="E15" s="50">
        <v>18.641</v>
      </c>
      <c r="F15" s="50">
        <v>0</v>
      </c>
      <c r="G15" s="50">
        <f t="shared" si="4"/>
        <v>18.641</v>
      </c>
      <c r="H15" s="8">
        <f t="shared" si="0"/>
        <v>-25.85123309466986</v>
      </c>
      <c r="I15" s="8">
        <f t="shared" si="1"/>
        <v>0</v>
      </c>
      <c r="J15" s="9">
        <f t="shared" si="2"/>
        <v>-25.85123309466986</v>
      </c>
    </row>
    <row r="16" spans="1:10" ht="14.25">
      <c r="A16" s="10" t="s">
        <v>14</v>
      </c>
      <c r="B16" s="49">
        <v>439.26699999999994</v>
      </c>
      <c r="C16" s="49">
        <v>61.96</v>
      </c>
      <c r="D16" s="49">
        <f t="shared" si="3"/>
        <v>501.2269999999999</v>
      </c>
      <c r="E16" s="49">
        <v>116.753</v>
      </c>
      <c r="F16" s="49">
        <v>0</v>
      </c>
      <c r="G16" s="49">
        <f t="shared" si="4"/>
        <v>116.753</v>
      </c>
      <c r="H16" s="4">
        <f t="shared" si="0"/>
        <v>-73.42094899002201</v>
      </c>
      <c r="I16" s="4">
        <f t="shared" si="1"/>
        <v>-100</v>
      </c>
      <c r="J16" s="5">
        <f t="shared" si="2"/>
        <v>-76.7065620966149</v>
      </c>
    </row>
    <row r="17" spans="1:10" ht="14.25">
      <c r="A17" s="6" t="s">
        <v>15</v>
      </c>
      <c r="B17" s="50">
        <v>11.460999999999999</v>
      </c>
      <c r="C17" s="50">
        <v>0</v>
      </c>
      <c r="D17" s="50">
        <f t="shared" si="3"/>
        <v>11.460999999999999</v>
      </c>
      <c r="E17" s="50">
        <v>19.26</v>
      </c>
      <c r="F17" s="50">
        <v>0</v>
      </c>
      <c r="G17" s="50">
        <f t="shared" si="4"/>
        <v>19.26</v>
      </c>
      <c r="H17" s="8">
        <f t="shared" si="0"/>
        <v>68.04816333653262</v>
      </c>
      <c r="I17" s="8">
        <f t="shared" si="1"/>
        <v>0</v>
      </c>
      <c r="J17" s="9">
        <f t="shared" si="2"/>
        <v>68.04816333653262</v>
      </c>
    </row>
    <row r="18" spans="1:10" ht="14.25">
      <c r="A18" s="10" t="s">
        <v>16</v>
      </c>
      <c r="B18" s="49">
        <v>3.082</v>
      </c>
      <c r="C18" s="49">
        <v>0</v>
      </c>
      <c r="D18" s="49">
        <f t="shared" si="3"/>
        <v>3.082</v>
      </c>
      <c r="E18" s="49">
        <v>8.903</v>
      </c>
      <c r="F18" s="49">
        <v>0</v>
      </c>
      <c r="G18" s="49">
        <f t="shared" si="4"/>
        <v>8.903</v>
      </c>
      <c r="H18" s="4">
        <f t="shared" si="0"/>
        <v>188.87086307592475</v>
      </c>
      <c r="I18" s="40">
        <f t="shared" si="1"/>
        <v>0</v>
      </c>
      <c r="J18" s="5">
        <f t="shared" si="2"/>
        <v>188.87086307592475</v>
      </c>
    </row>
    <row r="19" spans="1:10" ht="14.25">
      <c r="A19" s="6" t="s">
        <v>17</v>
      </c>
      <c r="B19" s="50">
        <v>6.04</v>
      </c>
      <c r="C19" s="50">
        <v>0</v>
      </c>
      <c r="D19" s="50">
        <f t="shared" si="3"/>
        <v>6.04</v>
      </c>
      <c r="E19" s="50">
        <v>1.0270000000000001</v>
      </c>
      <c r="F19" s="50">
        <v>0</v>
      </c>
      <c r="G19" s="50">
        <f t="shared" si="4"/>
        <v>1.0270000000000001</v>
      </c>
      <c r="H19" s="8">
        <f t="shared" si="0"/>
        <v>-82.99668874172184</v>
      </c>
      <c r="I19" s="8">
        <f t="shared" si="1"/>
        <v>0</v>
      </c>
      <c r="J19" s="9">
        <f t="shared" si="2"/>
        <v>-82.99668874172184</v>
      </c>
    </row>
    <row r="20" spans="1:10" ht="14.25">
      <c r="A20" s="10" t="s">
        <v>72</v>
      </c>
      <c r="B20" s="49">
        <v>0</v>
      </c>
      <c r="C20" s="49">
        <v>0</v>
      </c>
      <c r="D20" s="49">
        <f t="shared" si="3"/>
        <v>0</v>
      </c>
      <c r="E20" s="49">
        <v>0</v>
      </c>
      <c r="F20" s="49">
        <v>0</v>
      </c>
      <c r="G20" s="49">
        <f t="shared" si="4"/>
        <v>0</v>
      </c>
      <c r="H20" s="4">
        <f t="shared" si="0"/>
        <v>0</v>
      </c>
      <c r="I20" s="4">
        <f t="shared" si="1"/>
        <v>0</v>
      </c>
      <c r="J20" s="5">
        <f t="shared" si="2"/>
        <v>0</v>
      </c>
    </row>
    <row r="21" spans="1:10" ht="14.25">
      <c r="A21" s="6" t="s">
        <v>18</v>
      </c>
      <c r="B21" s="50">
        <v>0.121</v>
      </c>
      <c r="C21" s="50">
        <v>0</v>
      </c>
      <c r="D21" s="50">
        <f t="shared" si="3"/>
        <v>0.121</v>
      </c>
      <c r="E21" s="50">
        <v>0.9650000000000001</v>
      </c>
      <c r="F21" s="50">
        <v>0</v>
      </c>
      <c r="G21" s="50">
        <f t="shared" si="4"/>
        <v>0.9650000000000001</v>
      </c>
      <c r="H21" s="8">
        <f t="shared" si="0"/>
        <v>697.5206611570248</v>
      </c>
      <c r="I21" s="8">
        <f t="shared" si="1"/>
        <v>0</v>
      </c>
      <c r="J21" s="9">
        <f t="shared" si="2"/>
        <v>697.5206611570248</v>
      </c>
    </row>
    <row r="22" spans="1:10" ht="14.25">
      <c r="A22" s="10" t="s">
        <v>19</v>
      </c>
      <c r="B22" s="49">
        <v>0</v>
      </c>
      <c r="C22" s="49">
        <v>0</v>
      </c>
      <c r="D22" s="49">
        <f t="shared" si="3"/>
        <v>0</v>
      </c>
      <c r="E22" s="49">
        <v>0</v>
      </c>
      <c r="F22" s="49">
        <v>0</v>
      </c>
      <c r="G22" s="49">
        <f t="shared" si="4"/>
        <v>0</v>
      </c>
      <c r="H22" s="4">
        <f t="shared" si="0"/>
        <v>0</v>
      </c>
      <c r="I22" s="4">
        <f t="shared" si="1"/>
        <v>0</v>
      </c>
      <c r="J22" s="5">
        <f t="shared" si="2"/>
        <v>0</v>
      </c>
    </row>
    <row r="23" spans="1:10" ht="14.25">
      <c r="A23" s="6" t="s">
        <v>20</v>
      </c>
      <c r="B23" s="50">
        <v>123.898</v>
      </c>
      <c r="C23" s="50">
        <v>0</v>
      </c>
      <c r="D23" s="50">
        <f t="shared" si="3"/>
        <v>123.898</v>
      </c>
      <c r="E23" s="50">
        <v>368.812</v>
      </c>
      <c r="F23" s="50">
        <v>0</v>
      </c>
      <c r="G23" s="50">
        <f t="shared" si="4"/>
        <v>368.812</v>
      </c>
      <c r="H23" s="8">
        <f t="shared" si="0"/>
        <v>197.67389304104992</v>
      </c>
      <c r="I23" s="8">
        <f t="shared" si="1"/>
        <v>0</v>
      </c>
      <c r="J23" s="9">
        <f t="shared" si="2"/>
        <v>197.67389304104992</v>
      </c>
    </row>
    <row r="24" spans="1:10" ht="14.25">
      <c r="A24" s="10" t="s">
        <v>21</v>
      </c>
      <c r="B24" s="49">
        <v>2.362</v>
      </c>
      <c r="C24" s="49">
        <v>0</v>
      </c>
      <c r="D24" s="49">
        <f t="shared" si="3"/>
        <v>2.362</v>
      </c>
      <c r="E24" s="49">
        <v>0.497</v>
      </c>
      <c r="F24" s="49">
        <v>0</v>
      </c>
      <c r="G24" s="49">
        <f t="shared" si="4"/>
        <v>0.497</v>
      </c>
      <c r="H24" s="4">
        <f t="shared" si="0"/>
        <v>-78.95850973751058</v>
      </c>
      <c r="I24" s="4">
        <f t="shared" si="1"/>
        <v>0</v>
      </c>
      <c r="J24" s="5">
        <f t="shared" si="2"/>
        <v>-78.95850973751058</v>
      </c>
    </row>
    <row r="25" spans="1:10" ht="14.25">
      <c r="A25" s="6" t="s">
        <v>22</v>
      </c>
      <c r="B25" s="50">
        <v>0.221</v>
      </c>
      <c r="C25" s="50">
        <v>0</v>
      </c>
      <c r="D25" s="50">
        <f t="shared" si="3"/>
        <v>0.221</v>
      </c>
      <c r="E25" s="50">
        <v>0</v>
      </c>
      <c r="F25" s="50">
        <v>0</v>
      </c>
      <c r="G25" s="50">
        <f t="shared" si="4"/>
        <v>0</v>
      </c>
      <c r="H25" s="8">
        <f t="shared" si="0"/>
        <v>-100</v>
      </c>
      <c r="I25" s="8">
        <f t="shared" si="1"/>
        <v>0</v>
      </c>
      <c r="J25" s="9">
        <f t="shared" si="2"/>
        <v>-100</v>
      </c>
    </row>
    <row r="26" spans="1:10" ht="14.25">
      <c r="A26" s="10" t="s">
        <v>23</v>
      </c>
      <c r="B26" s="49">
        <v>0.44300000000000006</v>
      </c>
      <c r="C26" s="49">
        <v>0</v>
      </c>
      <c r="D26" s="49">
        <f t="shared" si="3"/>
        <v>0.44300000000000006</v>
      </c>
      <c r="E26" s="49">
        <v>2.351</v>
      </c>
      <c r="F26" s="49">
        <v>0</v>
      </c>
      <c r="G26" s="49">
        <f t="shared" si="4"/>
        <v>2.351</v>
      </c>
      <c r="H26" s="4">
        <f t="shared" si="0"/>
        <v>430.6997742663656</v>
      </c>
      <c r="I26" s="4">
        <f t="shared" si="1"/>
        <v>0</v>
      </c>
      <c r="J26" s="5">
        <f t="shared" si="2"/>
        <v>430.6997742663656</v>
      </c>
    </row>
    <row r="27" spans="1:10" ht="14.25">
      <c r="A27" s="6" t="s">
        <v>24</v>
      </c>
      <c r="B27" s="50">
        <v>0</v>
      </c>
      <c r="C27" s="50">
        <v>0</v>
      </c>
      <c r="D27" s="50">
        <f t="shared" si="3"/>
        <v>0</v>
      </c>
      <c r="E27" s="50">
        <v>0</v>
      </c>
      <c r="F27" s="50">
        <v>0</v>
      </c>
      <c r="G27" s="50">
        <f t="shared" si="4"/>
        <v>0</v>
      </c>
      <c r="H27" s="8">
        <f t="shared" si="0"/>
        <v>0</v>
      </c>
      <c r="I27" s="8">
        <f t="shared" si="1"/>
        <v>0</v>
      </c>
      <c r="J27" s="9">
        <f t="shared" si="2"/>
        <v>0</v>
      </c>
    </row>
    <row r="28" spans="1:10" ht="14.25">
      <c r="A28" s="10" t="s">
        <v>25</v>
      </c>
      <c r="B28" s="49">
        <v>79.60400000000001</v>
      </c>
      <c r="C28" s="49">
        <v>0</v>
      </c>
      <c r="D28" s="49">
        <f t="shared" si="3"/>
        <v>79.60400000000001</v>
      </c>
      <c r="E28" s="49">
        <v>107.68100000000001</v>
      </c>
      <c r="F28" s="49">
        <v>0</v>
      </c>
      <c r="G28" s="49">
        <f t="shared" si="4"/>
        <v>107.68100000000001</v>
      </c>
      <c r="H28" s="4">
        <f t="shared" si="0"/>
        <v>35.2708406612733</v>
      </c>
      <c r="I28" s="4">
        <f t="shared" si="1"/>
        <v>0</v>
      </c>
      <c r="J28" s="5">
        <f t="shared" si="2"/>
        <v>35.2708406612733</v>
      </c>
    </row>
    <row r="29" spans="1:10" ht="14.25">
      <c r="A29" s="6" t="s">
        <v>26</v>
      </c>
      <c r="B29" s="50">
        <v>228.348</v>
      </c>
      <c r="C29" s="50">
        <v>0.265</v>
      </c>
      <c r="D29" s="50">
        <f t="shared" si="3"/>
        <v>228.613</v>
      </c>
      <c r="E29" s="50">
        <v>392.095</v>
      </c>
      <c r="F29" s="50">
        <v>0.452</v>
      </c>
      <c r="G29" s="50">
        <f t="shared" si="4"/>
        <v>392.547</v>
      </c>
      <c r="H29" s="8">
        <f t="shared" si="0"/>
        <v>71.70940844675671</v>
      </c>
      <c r="I29" s="8">
        <f t="shared" si="1"/>
        <v>70.56603773584905</v>
      </c>
      <c r="J29" s="9">
        <f t="shared" si="2"/>
        <v>71.70808309238758</v>
      </c>
    </row>
    <row r="30" spans="1:10" ht="14.25">
      <c r="A30" s="10" t="s">
        <v>27</v>
      </c>
      <c r="B30" s="49">
        <v>61.888</v>
      </c>
      <c r="C30" s="49">
        <v>0</v>
      </c>
      <c r="D30" s="49">
        <f t="shared" si="3"/>
        <v>61.888</v>
      </c>
      <c r="E30" s="49">
        <v>25.744</v>
      </c>
      <c r="F30" s="49">
        <v>0</v>
      </c>
      <c r="G30" s="49">
        <f t="shared" si="4"/>
        <v>25.744</v>
      </c>
      <c r="H30" s="4">
        <f t="shared" si="0"/>
        <v>-58.402275077559466</v>
      </c>
      <c r="I30" s="4">
        <f t="shared" si="1"/>
        <v>0</v>
      </c>
      <c r="J30" s="5">
        <f t="shared" si="2"/>
        <v>-58.402275077559466</v>
      </c>
    </row>
    <row r="31" spans="1:10" ht="14.25">
      <c r="A31" s="6" t="s">
        <v>64</v>
      </c>
      <c r="B31" s="50">
        <v>10.87</v>
      </c>
      <c r="C31" s="50">
        <v>0</v>
      </c>
      <c r="D31" s="50">
        <f t="shared" si="3"/>
        <v>10.87</v>
      </c>
      <c r="E31" s="50">
        <v>14.015</v>
      </c>
      <c r="F31" s="50">
        <v>0</v>
      </c>
      <c r="G31" s="50">
        <f t="shared" si="4"/>
        <v>14.015</v>
      </c>
      <c r="H31" s="8">
        <f t="shared" si="0"/>
        <v>28.932842686292563</v>
      </c>
      <c r="I31" s="8">
        <f t="shared" si="1"/>
        <v>0</v>
      </c>
      <c r="J31" s="9">
        <f t="shared" si="2"/>
        <v>28.932842686292563</v>
      </c>
    </row>
    <row r="32" spans="1:10" ht="14.25">
      <c r="A32" s="10" t="s">
        <v>73</v>
      </c>
      <c r="B32" s="49">
        <v>0</v>
      </c>
      <c r="C32" s="49">
        <v>0</v>
      </c>
      <c r="D32" s="49">
        <f t="shared" si="3"/>
        <v>0</v>
      </c>
      <c r="E32" s="51">
        <v>0</v>
      </c>
      <c r="F32" s="49">
        <v>0</v>
      </c>
      <c r="G32" s="49">
        <f t="shared" si="4"/>
        <v>0</v>
      </c>
      <c r="H32" s="4">
        <f t="shared" si="0"/>
        <v>0</v>
      </c>
      <c r="I32" s="4">
        <f t="shared" si="1"/>
        <v>0</v>
      </c>
      <c r="J32" s="5">
        <f t="shared" si="2"/>
        <v>0</v>
      </c>
    </row>
    <row r="33" spans="1:10" ht="14.25">
      <c r="A33" s="6" t="s">
        <v>60</v>
      </c>
      <c r="B33" s="50">
        <v>0.089</v>
      </c>
      <c r="C33" s="50">
        <v>0</v>
      </c>
      <c r="D33" s="50">
        <f t="shared" si="3"/>
        <v>0.089</v>
      </c>
      <c r="E33" s="50">
        <v>0</v>
      </c>
      <c r="F33" s="50">
        <v>0</v>
      </c>
      <c r="G33" s="50">
        <f t="shared" si="4"/>
        <v>0</v>
      </c>
      <c r="H33" s="8">
        <f t="shared" si="0"/>
        <v>-100</v>
      </c>
      <c r="I33" s="8">
        <f t="shared" si="1"/>
        <v>0</v>
      </c>
      <c r="J33" s="9">
        <f t="shared" si="2"/>
        <v>-100</v>
      </c>
    </row>
    <row r="34" spans="1:10" ht="14.25">
      <c r="A34" s="10" t="s">
        <v>28</v>
      </c>
      <c r="B34" s="49">
        <v>8.322000000000001</v>
      </c>
      <c r="C34" s="49">
        <v>0.24</v>
      </c>
      <c r="D34" s="49">
        <f t="shared" si="3"/>
        <v>8.562000000000001</v>
      </c>
      <c r="E34" s="49">
        <v>0</v>
      </c>
      <c r="F34" s="47">
        <v>0</v>
      </c>
      <c r="G34" s="49">
        <f t="shared" si="4"/>
        <v>0</v>
      </c>
      <c r="H34" s="4">
        <f t="shared" si="0"/>
        <v>-100</v>
      </c>
      <c r="I34" s="4">
        <f t="shared" si="1"/>
        <v>-100</v>
      </c>
      <c r="J34" s="5">
        <f t="shared" si="2"/>
        <v>-100</v>
      </c>
    </row>
    <row r="35" spans="1:10" ht="14.25">
      <c r="A35" s="6" t="s">
        <v>59</v>
      </c>
      <c r="B35" s="50">
        <v>0.42600000000000005</v>
      </c>
      <c r="C35" s="50">
        <v>0</v>
      </c>
      <c r="D35" s="50">
        <f t="shared" si="3"/>
        <v>0.42600000000000005</v>
      </c>
      <c r="E35" s="50">
        <v>1.381</v>
      </c>
      <c r="F35" s="50">
        <v>0</v>
      </c>
      <c r="G35" s="50">
        <f t="shared" si="4"/>
        <v>1.381</v>
      </c>
      <c r="H35" s="8">
        <f t="shared" si="0"/>
        <v>224.17840375586852</v>
      </c>
      <c r="I35" s="8">
        <f t="shared" si="1"/>
        <v>0</v>
      </c>
      <c r="J35" s="9">
        <f t="shared" si="2"/>
        <v>224.17840375586852</v>
      </c>
    </row>
    <row r="36" spans="1:10" ht="14.25">
      <c r="A36" s="10" t="s">
        <v>29</v>
      </c>
      <c r="B36" s="49">
        <v>0.364</v>
      </c>
      <c r="C36" s="49">
        <v>0</v>
      </c>
      <c r="D36" s="49">
        <f t="shared" si="3"/>
        <v>0.364</v>
      </c>
      <c r="E36" s="49">
        <v>30.043999999999997</v>
      </c>
      <c r="F36" s="49">
        <v>4.821</v>
      </c>
      <c r="G36" s="49">
        <f t="shared" si="4"/>
        <v>34.864999999999995</v>
      </c>
      <c r="H36" s="4">
        <f t="shared" si="0"/>
        <v>8153.846153846153</v>
      </c>
      <c r="I36" s="4">
        <f t="shared" si="1"/>
        <v>0</v>
      </c>
      <c r="J36" s="5">
        <f t="shared" si="2"/>
        <v>9478.296703296703</v>
      </c>
    </row>
    <row r="37" spans="1:10" ht="14.25">
      <c r="A37" s="6" t="s">
        <v>30</v>
      </c>
      <c r="B37" s="50">
        <v>24.235</v>
      </c>
      <c r="C37" s="50">
        <v>0</v>
      </c>
      <c r="D37" s="50">
        <f t="shared" si="3"/>
        <v>24.235</v>
      </c>
      <c r="E37" s="50">
        <v>22.512999999999998</v>
      </c>
      <c r="F37" s="50">
        <v>0</v>
      </c>
      <c r="G37" s="50">
        <f t="shared" si="4"/>
        <v>22.512999999999998</v>
      </c>
      <c r="H37" s="8">
        <f t="shared" si="0"/>
        <v>-7.1054260367237525</v>
      </c>
      <c r="I37" s="8">
        <f t="shared" si="1"/>
        <v>0</v>
      </c>
      <c r="J37" s="9">
        <f t="shared" si="2"/>
        <v>-7.1054260367237525</v>
      </c>
    </row>
    <row r="38" spans="1:10" ht="14.25">
      <c r="A38" s="10" t="s">
        <v>37</v>
      </c>
      <c r="B38" s="49">
        <v>6.0920000000000005</v>
      </c>
      <c r="C38" s="49">
        <v>0</v>
      </c>
      <c r="D38" s="49">
        <f t="shared" si="3"/>
        <v>6.0920000000000005</v>
      </c>
      <c r="E38" s="49">
        <v>0.8280000000000001</v>
      </c>
      <c r="F38" s="49">
        <v>0</v>
      </c>
      <c r="G38" s="49">
        <f t="shared" si="4"/>
        <v>0.8280000000000001</v>
      </c>
      <c r="H38" s="4">
        <f t="shared" si="0"/>
        <v>-86.40840446487196</v>
      </c>
      <c r="I38" s="4">
        <f t="shared" si="1"/>
        <v>0</v>
      </c>
      <c r="J38" s="5">
        <f t="shared" si="2"/>
        <v>-86.40840446487196</v>
      </c>
    </row>
    <row r="39" spans="1:10" ht="14.25">
      <c r="A39" s="6" t="s">
        <v>31</v>
      </c>
      <c r="B39" s="50">
        <v>0.7670000000000001</v>
      </c>
      <c r="C39" s="50">
        <v>0</v>
      </c>
      <c r="D39" s="50">
        <f t="shared" si="3"/>
        <v>0.7670000000000001</v>
      </c>
      <c r="E39" s="50">
        <v>1.1430000000000002</v>
      </c>
      <c r="F39" s="50">
        <v>0</v>
      </c>
      <c r="G39" s="50">
        <f t="shared" si="4"/>
        <v>1.1430000000000002</v>
      </c>
      <c r="H39" s="8">
        <f t="shared" si="0"/>
        <v>49.02216427640157</v>
      </c>
      <c r="I39" s="8">
        <f t="shared" si="1"/>
        <v>0</v>
      </c>
      <c r="J39" s="9">
        <f t="shared" si="2"/>
        <v>49.02216427640157</v>
      </c>
    </row>
    <row r="40" spans="1:10" ht="14.25">
      <c r="A40" s="10" t="s">
        <v>32</v>
      </c>
      <c r="B40" s="49">
        <v>203.17</v>
      </c>
      <c r="C40" s="49">
        <v>6.662000000000001</v>
      </c>
      <c r="D40" s="49">
        <f t="shared" si="3"/>
        <v>209.832</v>
      </c>
      <c r="E40" s="49">
        <v>1.924</v>
      </c>
      <c r="F40" s="49">
        <v>6.058</v>
      </c>
      <c r="G40" s="49">
        <f t="shared" si="4"/>
        <v>7.981999999999999</v>
      </c>
      <c r="H40" s="4">
        <f t="shared" si="0"/>
        <v>-99.05300979475315</v>
      </c>
      <c r="I40" s="4">
        <f t="shared" si="1"/>
        <v>-9.06634644250977</v>
      </c>
      <c r="J40" s="5">
        <f t="shared" si="2"/>
        <v>-96.19600442258569</v>
      </c>
    </row>
    <row r="41" spans="1:10" ht="14.25">
      <c r="A41" s="6" t="s">
        <v>33</v>
      </c>
      <c r="B41" s="50">
        <v>0</v>
      </c>
      <c r="C41" s="50">
        <v>0</v>
      </c>
      <c r="D41" s="50">
        <f t="shared" si="3"/>
        <v>0</v>
      </c>
      <c r="E41" s="50">
        <v>205.52</v>
      </c>
      <c r="F41" s="50">
        <v>3.886</v>
      </c>
      <c r="G41" s="50">
        <f t="shared" si="4"/>
        <v>209.406</v>
      </c>
      <c r="H41" s="8">
        <f t="shared" si="0"/>
        <v>0</v>
      </c>
      <c r="I41" s="8">
        <f t="shared" si="1"/>
        <v>0</v>
      </c>
      <c r="J41" s="9">
        <f t="shared" si="2"/>
        <v>0</v>
      </c>
    </row>
    <row r="42" spans="1:10" ht="14.25">
      <c r="A42" s="10" t="s">
        <v>34</v>
      </c>
      <c r="B42" s="49">
        <v>88.066</v>
      </c>
      <c r="C42" s="49">
        <v>0</v>
      </c>
      <c r="D42" s="49">
        <f t="shared" si="3"/>
        <v>88.066</v>
      </c>
      <c r="E42" s="49">
        <v>0</v>
      </c>
      <c r="F42" s="49">
        <v>0</v>
      </c>
      <c r="G42" s="49">
        <f t="shared" si="4"/>
        <v>0</v>
      </c>
      <c r="H42" s="4">
        <f t="shared" si="0"/>
        <v>-100</v>
      </c>
      <c r="I42" s="4">
        <f t="shared" si="1"/>
        <v>0</v>
      </c>
      <c r="J42" s="5">
        <f t="shared" si="2"/>
        <v>-100</v>
      </c>
    </row>
    <row r="43" spans="1:10" ht="14.25">
      <c r="A43" s="6" t="s">
        <v>35</v>
      </c>
      <c r="B43" s="50">
        <v>37.336</v>
      </c>
      <c r="C43" s="50">
        <v>0</v>
      </c>
      <c r="D43" s="50">
        <f t="shared" si="3"/>
        <v>37.336</v>
      </c>
      <c r="E43" s="50">
        <v>99.738</v>
      </c>
      <c r="F43" s="50">
        <v>0</v>
      </c>
      <c r="G43" s="50">
        <f t="shared" si="4"/>
        <v>99.738</v>
      </c>
      <c r="H43" s="8">
        <f t="shared" si="0"/>
        <v>167.13627598028714</v>
      </c>
      <c r="I43" s="8">
        <f t="shared" si="1"/>
        <v>0</v>
      </c>
      <c r="J43" s="9">
        <f t="shared" si="2"/>
        <v>167.13627598028714</v>
      </c>
    </row>
    <row r="44" spans="1:10" ht="14.25">
      <c r="A44" s="10" t="s">
        <v>36</v>
      </c>
      <c r="B44" s="49">
        <v>38.89699999999999</v>
      </c>
      <c r="C44" s="49">
        <v>0</v>
      </c>
      <c r="D44" s="49">
        <f t="shared" si="3"/>
        <v>38.89699999999999</v>
      </c>
      <c r="E44" s="49">
        <v>55.39399999999999</v>
      </c>
      <c r="F44" s="49">
        <v>0</v>
      </c>
      <c r="G44" s="49">
        <f t="shared" si="4"/>
        <v>55.39399999999999</v>
      </c>
      <c r="H44" s="4">
        <f t="shared" si="0"/>
        <v>42.412011209090686</v>
      </c>
      <c r="I44" s="4">
        <f t="shared" si="1"/>
        <v>0</v>
      </c>
      <c r="J44" s="5">
        <f t="shared" si="2"/>
        <v>42.412011209090686</v>
      </c>
    </row>
    <row r="45" spans="1:10" ht="14.25">
      <c r="A45" s="6" t="s">
        <v>65</v>
      </c>
      <c r="B45" s="50">
        <v>7.678000000000001</v>
      </c>
      <c r="C45" s="50">
        <v>0</v>
      </c>
      <c r="D45" s="50">
        <f t="shared" si="3"/>
        <v>7.678000000000001</v>
      </c>
      <c r="E45" s="50">
        <v>80.525</v>
      </c>
      <c r="F45" s="50">
        <v>0</v>
      </c>
      <c r="G45" s="50">
        <f t="shared" si="4"/>
        <v>80.525</v>
      </c>
      <c r="H45" s="8">
        <f t="shared" si="0"/>
        <v>948.7757228444908</v>
      </c>
      <c r="I45" s="8">
        <f t="shared" si="1"/>
        <v>0</v>
      </c>
      <c r="J45" s="9">
        <f t="shared" si="2"/>
        <v>948.7757228444908</v>
      </c>
    </row>
    <row r="46" spans="1:10" ht="14.25">
      <c r="A46" s="10" t="s">
        <v>66</v>
      </c>
      <c r="B46" s="49">
        <v>3.8080000000000003</v>
      </c>
      <c r="C46" s="49">
        <v>0</v>
      </c>
      <c r="D46" s="49">
        <f t="shared" si="3"/>
        <v>3.8080000000000003</v>
      </c>
      <c r="E46" s="49">
        <v>7.789</v>
      </c>
      <c r="F46" s="49">
        <v>0</v>
      </c>
      <c r="G46" s="49">
        <f t="shared" si="4"/>
        <v>7.789</v>
      </c>
      <c r="H46" s="4">
        <f t="shared" si="0"/>
        <v>104.54306722689073</v>
      </c>
      <c r="I46" s="4">
        <f t="shared" si="1"/>
        <v>0</v>
      </c>
      <c r="J46" s="5">
        <f t="shared" si="2"/>
        <v>104.54306722689073</v>
      </c>
    </row>
    <row r="47" spans="1:10" ht="14.25">
      <c r="A47" s="6" t="s">
        <v>38</v>
      </c>
      <c r="B47" s="50">
        <v>81.09600000000002</v>
      </c>
      <c r="C47" s="50">
        <v>0</v>
      </c>
      <c r="D47" s="50">
        <f t="shared" si="3"/>
        <v>81.09600000000002</v>
      </c>
      <c r="E47" s="50">
        <v>158.719</v>
      </c>
      <c r="F47" s="50">
        <v>0</v>
      </c>
      <c r="G47" s="50">
        <f t="shared" si="4"/>
        <v>158.719</v>
      </c>
      <c r="H47" s="8">
        <f t="shared" si="0"/>
        <v>95.71742132780898</v>
      </c>
      <c r="I47" s="8">
        <f t="shared" si="1"/>
        <v>0</v>
      </c>
      <c r="J47" s="9">
        <f t="shared" si="2"/>
        <v>95.71742132780898</v>
      </c>
    </row>
    <row r="48" spans="1:10" ht="14.25">
      <c r="A48" s="10" t="s">
        <v>67</v>
      </c>
      <c r="B48" s="49">
        <v>3.804</v>
      </c>
      <c r="C48" s="49">
        <v>0</v>
      </c>
      <c r="D48" s="49">
        <f t="shared" si="3"/>
        <v>3.804</v>
      </c>
      <c r="E48" s="49">
        <v>1.464</v>
      </c>
      <c r="F48" s="49">
        <v>0</v>
      </c>
      <c r="G48" s="49">
        <f t="shared" si="4"/>
        <v>1.464</v>
      </c>
      <c r="H48" s="4">
        <f t="shared" si="0"/>
        <v>-61.51419558359621</v>
      </c>
      <c r="I48" s="4">
        <f t="shared" si="1"/>
        <v>0</v>
      </c>
      <c r="J48" s="5">
        <f t="shared" si="2"/>
        <v>-61.51419558359621</v>
      </c>
    </row>
    <row r="49" spans="1:10" ht="14.25">
      <c r="A49" s="6" t="s">
        <v>39</v>
      </c>
      <c r="B49" s="50">
        <v>45.977000000000004</v>
      </c>
      <c r="C49" s="50">
        <v>2.1630000000000003</v>
      </c>
      <c r="D49" s="50">
        <f t="shared" si="3"/>
        <v>48.14</v>
      </c>
      <c r="E49" s="50">
        <v>89.705</v>
      </c>
      <c r="F49" s="50">
        <v>1.077</v>
      </c>
      <c r="G49" s="50">
        <f t="shared" si="4"/>
        <v>90.782</v>
      </c>
      <c r="H49" s="8">
        <f t="shared" si="0"/>
        <v>95.10842377710593</v>
      </c>
      <c r="I49" s="8">
        <f t="shared" si="1"/>
        <v>-50.208044382801674</v>
      </c>
      <c r="J49" s="9">
        <f t="shared" si="2"/>
        <v>88.57914416285833</v>
      </c>
    </row>
    <row r="50" spans="1:10" ht="14.25">
      <c r="A50" s="10" t="s">
        <v>40</v>
      </c>
      <c r="B50" s="49">
        <v>0.353</v>
      </c>
      <c r="C50" s="49">
        <v>0</v>
      </c>
      <c r="D50" s="49">
        <f t="shared" si="3"/>
        <v>0.353</v>
      </c>
      <c r="E50" s="49">
        <v>1.0139999999999998</v>
      </c>
      <c r="F50" s="49">
        <v>0</v>
      </c>
      <c r="G50" s="49">
        <f t="shared" si="4"/>
        <v>1.0139999999999998</v>
      </c>
      <c r="H50" s="4">
        <f t="shared" si="0"/>
        <v>187.2521246458923</v>
      </c>
      <c r="I50" s="4">
        <f t="shared" si="1"/>
        <v>0</v>
      </c>
      <c r="J50" s="5">
        <f t="shared" si="2"/>
        <v>187.2521246458923</v>
      </c>
    </row>
    <row r="51" spans="1:10" ht="14.25">
      <c r="A51" s="6" t="s">
        <v>41</v>
      </c>
      <c r="B51" s="50">
        <v>1.7149999999999999</v>
      </c>
      <c r="C51" s="50">
        <v>0</v>
      </c>
      <c r="D51" s="50">
        <f t="shared" si="3"/>
        <v>1.7149999999999999</v>
      </c>
      <c r="E51" s="50">
        <v>0.312</v>
      </c>
      <c r="F51" s="50">
        <v>0</v>
      </c>
      <c r="G51" s="50">
        <f t="shared" si="4"/>
        <v>0.312</v>
      </c>
      <c r="H51" s="8">
        <f t="shared" si="0"/>
        <v>-81.80758017492711</v>
      </c>
      <c r="I51" s="8">
        <f t="shared" si="1"/>
        <v>0</v>
      </c>
      <c r="J51" s="9">
        <f t="shared" si="2"/>
        <v>-81.80758017492711</v>
      </c>
    </row>
    <row r="52" spans="1:10" ht="14.25">
      <c r="A52" s="10" t="s">
        <v>42</v>
      </c>
      <c r="B52" s="49">
        <v>14.576000000000002</v>
      </c>
      <c r="C52" s="49">
        <v>0</v>
      </c>
      <c r="D52" s="49">
        <f t="shared" si="3"/>
        <v>14.576000000000002</v>
      </c>
      <c r="E52" s="49">
        <v>13.293000000000001</v>
      </c>
      <c r="F52" s="49">
        <v>0</v>
      </c>
      <c r="G52" s="49">
        <f t="shared" si="4"/>
        <v>13.293000000000001</v>
      </c>
      <c r="H52" s="4">
        <f t="shared" si="0"/>
        <v>-8.802140504939635</v>
      </c>
      <c r="I52" s="4">
        <f t="shared" si="1"/>
        <v>0</v>
      </c>
      <c r="J52" s="5">
        <f t="shared" si="2"/>
        <v>-8.802140504939635</v>
      </c>
    </row>
    <row r="53" spans="1:10" ht="14.25">
      <c r="A53" s="6" t="s">
        <v>68</v>
      </c>
      <c r="B53" s="50">
        <v>55.04599999999999</v>
      </c>
      <c r="C53" s="50">
        <v>0</v>
      </c>
      <c r="D53" s="50">
        <f t="shared" si="3"/>
        <v>55.04599999999999</v>
      </c>
      <c r="E53" s="50">
        <v>32.208999999999996</v>
      </c>
      <c r="F53" s="50">
        <v>0</v>
      </c>
      <c r="G53" s="50">
        <f t="shared" si="4"/>
        <v>32.208999999999996</v>
      </c>
      <c r="H53" s="8">
        <f t="shared" si="0"/>
        <v>-41.48711986338699</v>
      </c>
      <c r="I53" s="8">
        <f t="shared" si="1"/>
        <v>0</v>
      </c>
      <c r="J53" s="9">
        <f t="shared" si="2"/>
        <v>-41.48711986338699</v>
      </c>
    </row>
    <row r="54" spans="1:10" ht="14.25">
      <c r="A54" s="10" t="s">
        <v>43</v>
      </c>
      <c r="B54" s="49">
        <v>6.1049999999999995</v>
      </c>
      <c r="C54" s="49">
        <v>0</v>
      </c>
      <c r="D54" s="49">
        <f t="shared" si="3"/>
        <v>6.1049999999999995</v>
      </c>
      <c r="E54" s="49">
        <v>18.534</v>
      </c>
      <c r="F54" s="49">
        <v>0</v>
      </c>
      <c r="G54" s="49">
        <f t="shared" si="4"/>
        <v>18.534</v>
      </c>
      <c r="H54" s="4">
        <f t="shared" si="0"/>
        <v>203.58722358722358</v>
      </c>
      <c r="I54" s="4">
        <f t="shared" si="1"/>
        <v>0</v>
      </c>
      <c r="J54" s="5">
        <f t="shared" si="2"/>
        <v>203.58722358722358</v>
      </c>
    </row>
    <row r="55" spans="1:10" ht="14.25">
      <c r="A55" s="6" t="s">
        <v>61</v>
      </c>
      <c r="B55" s="50">
        <v>0</v>
      </c>
      <c r="C55" s="50">
        <v>261.578</v>
      </c>
      <c r="D55" s="50">
        <f t="shared" si="3"/>
        <v>261.578</v>
      </c>
      <c r="E55" s="50">
        <v>0</v>
      </c>
      <c r="F55" s="50">
        <v>99.239</v>
      </c>
      <c r="G55" s="50">
        <f t="shared" si="4"/>
        <v>99.239</v>
      </c>
      <c r="H55" s="8">
        <f t="shared" si="0"/>
        <v>0</v>
      </c>
      <c r="I55" s="8">
        <f t="shared" si="1"/>
        <v>-62.061411892437434</v>
      </c>
      <c r="J55" s="9">
        <f t="shared" si="2"/>
        <v>-62.061411892437434</v>
      </c>
    </row>
    <row r="56" spans="1:10" ht="14.25">
      <c r="A56" s="10" t="s">
        <v>44</v>
      </c>
      <c r="B56" s="49">
        <v>2.202</v>
      </c>
      <c r="C56" s="49">
        <v>0</v>
      </c>
      <c r="D56" s="49">
        <f t="shared" si="3"/>
        <v>2.202</v>
      </c>
      <c r="E56" s="49">
        <v>4.7669999999999995</v>
      </c>
      <c r="F56" s="49">
        <v>0</v>
      </c>
      <c r="G56" s="49">
        <f t="shared" si="4"/>
        <v>4.7669999999999995</v>
      </c>
      <c r="H56" s="4">
        <f t="shared" si="0"/>
        <v>116.48501362397819</v>
      </c>
      <c r="I56" s="4">
        <f t="shared" si="1"/>
        <v>0</v>
      </c>
      <c r="J56" s="5">
        <f t="shared" si="2"/>
        <v>116.48501362397819</v>
      </c>
    </row>
    <row r="57" spans="1:10" ht="14.25">
      <c r="A57" s="6" t="s">
        <v>45</v>
      </c>
      <c r="B57" s="50">
        <v>0</v>
      </c>
      <c r="C57" s="50">
        <v>0</v>
      </c>
      <c r="D57" s="50">
        <f t="shared" si="3"/>
        <v>0</v>
      </c>
      <c r="E57" s="50">
        <v>0</v>
      </c>
      <c r="F57" s="50">
        <v>0</v>
      </c>
      <c r="G57" s="50">
        <f t="shared" si="4"/>
        <v>0</v>
      </c>
      <c r="H57" s="8">
        <f t="shared" si="0"/>
        <v>0</v>
      </c>
      <c r="I57" s="8">
        <f t="shared" si="1"/>
        <v>0</v>
      </c>
      <c r="J57" s="9">
        <f t="shared" si="2"/>
        <v>0</v>
      </c>
    </row>
    <row r="58" spans="1:10" ht="14.25">
      <c r="A58" s="10" t="s">
        <v>46</v>
      </c>
      <c r="B58" s="49">
        <v>173.42599999999996</v>
      </c>
      <c r="C58" s="49">
        <v>0</v>
      </c>
      <c r="D58" s="49">
        <f t="shared" si="3"/>
        <v>173.42599999999996</v>
      </c>
      <c r="E58" s="49">
        <v>272.366</v>
      </c>
      <c r="F58" s="49">
        <v>0</v>
      </c>
      <c r="G58" s="49">
        <f t="shared" si="4"/>
        <v>272.366</v>
      </c>
      <c r="H58" s="4">
        <f t="shared" si="0"/>
        <v>57.05026927911619</v>
      </c>
      <c r="I58" s="4">
        <f t="shared" si="1"/>
        <v>0</v>
      </c>
      <c r="J58" s="5">
        <f t="shared" si="2"/>
        <v>57.05026927911619</v>
      </c>
    </row>
    <row r="59" spans="1:10" ht="14.25">
      <c r="A59" s="6" t="s">
        <v>74</v>
      </c>
      <c r="B59" s="50">
        <v>0.8109999999999999</v>
      </c>
      <c r="C59" s="50">
        <v>0</v>
      </c>
      <c r="D59" s="50">
        <f t="shared" si="3"/>
        <v>0.8109999999999999</v>
      </c>
      <c r="E59" s="50">
        <v>0.956</v>
      </c>
      <c r="F59" s="50">
        <v>0</v>
      </c>
      <c r="G59" s="50">
        <f t="shared" si="4"/>
        <v>0.956</v>
      </c>
      <c r="H59" s="8">
        <f t="shared" si="0"/>
        <v>17.879161528976574</v>
      </c>
      <c r="I59" s="8">
        <f t="shared" si="1"/>
        <v>0</v>
      </c>
      <c r="J59" s="9">
        <f t="shared" si="2"/>
        <v>17.879161528976574</v>
      </c>
    </row>
    <row r="60" spans="1:10" ht="14.25">
      <c r="A60" s="10" t="s">
        <v>75</v>
      </c>
      <c r="B60" s="49">
        <v>0</v>
      </c>
      <c r="C60" s="49">
        <v>0</v>
      </c>
      <c r="D60" s="49">
        <f t="shared" si="3"/>
        <v>0</v>
      </c>
      <c r="E60" s="49">
        <v>0</v>
      </c>
      <c r="F60" s="49">
        <v>0</v>
      </c>
      <c r="G60" s="49">
        <f t="shared" si="4"/>
        <v>0</v>
      </c>
      <c r="H60" s="4">
        <f>+_xlfn.IFERROR(((E60-B60)/B60)*100,0)</f>
        <v>0</v>
      </c>
      <c r="I60" s="4">
        <f>+_xlfn.IFERROR(((F60-C60)/C60)*100,0)</f>
        <v>0</v>
      </c>
      <c r="J60" s="5">
        <f>+_xlfn.IFERROR(((G60-D60)/D60)*100,0)</f>
        <v>0</v>
      </c>
    </row>
    <row r="61" spans="1:10" ht="14.25">
      <c r="A61" s="11" t="s">
        <v>47</v>
      </c>
      <c r="B61" s="22">
        <f>+B62-SUM(B6+B10+B32+B20+B59+B60+B5)</f>
        <v>13053.127999999999</v>
      </c>
      <c r="C61" s="22">
        <f>+C62-SUM(C6+C10+C32+C20+C59+C60+C5)</f>
        <v>1947.798999999999</v>
      </c>
      <c r="D61" s="22">
        <f>+D62-SUM(D6+D10+D32+D20+D59+D60+D5)</f>
        <v>15000.926999999967</v>
      </c>
      <c r="E61" s="22">
        <f>+E62-SUM(E6+E10+E32+E20+E59+E60+E5)</f>
        <v>13535.897000000012</v>
      </c>
      <c r="F61" s="22">
        <f>+F62-SUM(F6+F10+F32+F20+F59+F60+F5)</f>
        <v>1283.6780000000144</v>
      </c>
      <c r="G61" s="22">
        <f>+G62-SUM(G6+G10+G32+G20+G59+G60+G5)</f>
        <v>14819.574999999953</v>
      </c>
      <c r="H61" s="23">
        <f>+_xlfn.IFERROR(((E61-B61)/B61)*100,0)</f>
        <v>3.6984928057091984</v>
      </c>
      <c r="I61" s="23">
        <f>+_xlfn.IFERROR(((F61-C61)/C61)*100,0)</f>
        <v>-34.09597191496581</v>
      </c>
      <c r="J61" s="23">
        <f>+_xlfn.IFERROR(((G61-D61)/D61)*100,0)</f>
        <v>-1.2089386209266528</v>
      </c>
    </row>
    <row r="62" spans="1:10" ht="14.25">
      <c r="A62" s="14" t="s">
        <v>48</v>
      </c>
      <c r="B62" s="24">
        <f aca="true" t="shared" si="5" ref="B62:G62">SUM(B4:B60)</f>
        <v>25457.093999999997</v>
      </c>
      <c r="C62" s="24">
        <f t="shared" si="5"/>
        <v>337253.97099999984</v>
      </c>
      <c r="D62" s="24">
        <f t="shared" si="5"/>
        <v>362711.0649999998</v>
      </c>
      <c r="E62" s="24">
        <f t="shared" si="5"/>
        <v>26332.431160800188</v>
      </c>
      <c r="F62" s="24">
        <f t="shared" si="5"/>
        <v>440322.6823839901</v>
      </c>
      <c r="G62" s="24">
        <f t="shared" si="5"/>
        <v>466655.11354479025</v>
      </c>
      <c r="H62" s="25">
        <f>+_xlfn.IFERROR(((E62-B62)/B62)*100,0)</f>
        <v>3.438480294727241</v>
      </c>
      <c r="I62" s="25">
        <f>+_xlfn.IFERROR(((F62-C62)/C62)*100,0)</f>
        <v>30.561155759968884</v>
      </c>
      <c r="J62" s="25">
        <f>+_xlfn.IFERROR(((G62-D62)/D62)*100,0)</f>
        <v>28.657534488171866</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78" t="s">
        <v>62</v>
      </c>
      <c r="B66" s="78"/>
      <c r="C66" s="78"/>
      <c r="D66" s="78"/>
      <c r="E66" s="78"/>
      <c r="F66" s="78"/>
      <c r="G66" s="78"/>
      <c r="H66" s="78"/>
      <c r="I66" s="78"/>
      <c r="J66" s="78"/>
    </row>
    <row r="67" ht="14.25">
      <c r="A67" s="46"/>
    </row>
    <row r="68" spans="1:7" ht="14.25">
      <c r="A68" s="52"/>
      <c r="B68" s="45"/>
      <c r="C68" s="45"/>
      <c r="D68" s="45"/>
      <c r="E68" s="45"/>
      <c r="F68" s="45"/>
      <c r="G68" s="45"/>
    </row>
    <row r="69" spans="2:7" ht="14.25">
      <c r="B69" s="45"/>
      <c r="C69" s="45"/>
      <c r="D69" s="45"/>
      <c r="E69" s="45"/>
      <c r="F69" s="45"/>
      <c r="G69" s="45"/>
    </row>
    <row r="70" spans="2:7" ht="14.25">
      <c r="B70" s="45"/>
      <c r="C70" s="45"/>
      <c r="D70" s="45"/>
      <c r="E70" s="45"/>
      <c r="F70" s="45"/>
      <c r="G70" s="45"/>
    </row>
    <row r="71" spans="2:8" ht="14.25">
      <c r="B71" s="45"/>
      <c r="C71" s="45"/>
      <c r="D71" s="45"/>
      <c r="E71" s="45"/>
      <c r="F71" s="45"/>
      <c r="G71" s="45"/>
      <c r="H71" s="45"/>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 Tasdemir</cp:lastModifiedBy>
  <cp:lastPrinted>2024-04-05T11:20:04Z</cp:lastPrinted>
  <dcterms:created xsi:type="dcterms:W3CDTF">2017-03-06T11:35:15Z</dcterms:created>
  <dcterms:modified xsi:type="dcterms:W3CDTF">2024-04-16T06:45:02Z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