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510" tabRatio="587" activeTab="0"/>
  </bookViews>
  <sheets>
    <sheet name="YOLCU" sheetId="1" r:id="rId1"/>
    <sheet name="TÜM UÇAK" sheetId="2" r:id="rId2"/>
    <sheet name="TİCARİ UÇAK" sheetId="3" r:id="rId3"/>
    <sheet name="YÜK" sheetId="4" r:id="rId4"/>
    <sheet name="KARGO" sheetId="5" r:id="rId5"/>
  </sheets>
  <definedNames>
    <definedName name="_xlfn.IFERROR" hidden="1">#NAME?</definedName>
    <definedName name="_xlnm.Print_Area" localSheetId="4">'KARGO'!$A$1:$J$66</definedName>
    <definedName name="_xlnm.Print_Area" localSheetId="2">'TİCARİ UÇAK'!$A$1:$J$67</definedName>
    <definedName name="_xlnm.Print_Area" localSheetId="1">'TÜM UÇAK'!$A$1:$J$68</definedName>
    <definedName name="_xlnm.Print_Area" localSheetId="0">'YOLCU'!$A$1:$J$68</definedName>
    <definedName name="_xlnm.Print_Area" localSheetId="3">'YÜK'!$A$1:$J$65</definedName>
  </definedNames>
  <calcPr fullCalcOnLoad="1"/>
</workbook>
</file>

<file path=xl/sharedStrings.xml><?xml version="1.0" encoding="utf-8"?>
<sst xmlns="http://schemas.openxmlformats.org/spreadsheetml/2006/main" count="394" uniqueCount="83">
  <si>
    <t xml:space="preserve">   TÜM UÇAK TRAFİĞİ</t>
  </si>
  <si>
    <t xml:space="preserve">Havalimanları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</si>
  <si>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</si>
  <si>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</si>
  <si>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</si>
  <si>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</si>
  <si>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</si>
  <si>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</si>
  <si>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</si>
  <si>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</si>
  <si>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</si>
  <si>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</si>
  <si>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</si>
  <si>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</si>
  <si>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</si>
  <si>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</si>
  <si>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</si>
  <si>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</si>
  <si>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</si>
  <si>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</si>
  <si>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</si>
  <si>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</si>
  <si>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</si>
  <si>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</si>
  <si>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</si>
  <si>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</si>
  <si>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</si>
  <si>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</si>
  <si>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Hatay</t>
  </si>
  <si>
    <t>Isparta Süleyman Demirel</t>
  </si>
  <si>
    <t>Kahramanmaraş</t>
  </si>
  <si>
    <t>Kars Harakani</t>
  </si>
  <si>
    <t>Kastamonu</t>
  </si>
  <si>
    <t>Kayseri</t>
  </si>
  <si>
    <t>Kocaeli Cengiz Topel</t>
  </si>
  <si>
    <t>Konya</t>
  </si>
  <si>
    <t>Malatya</t>
  </si>
  <si>
    <t>Kapadokya</t>
  </si>
  <si>
    <t>Ordu-Giresun</t>
  </si>
  <si>
    <t>Samsun Çarşamba</t>
  </si>
  <si>
    <t>Siirt</t>
  </si>
  <si>
    <t>Sinop</t>
  </si>
  <si>
    <t>Sivas Nuri Demirağ</t>
  </si>
  <si>
    <t>Şırnak Şerafettin Elçi</t>
  </si>
  <si>
    <t>Tokat</t>
  </si>
  <si>
    <t>Uşak</t>
  </si>
  <si>
    <t>Van Ferit Melen</t>
  </si>
  <si>
    <t>DHMİ TOPLAMI</t>
  </si>
  <si>
    <t>TÜRKİYE GENELİ</t>
  </si>
  <si>
    <t>OVERFLIGHT</t>
  </si>
  <si>
    <t>TÜRKİYE GENELİ OVERFLIGHT DAHİL</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</si>
  <si>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</si>
  <si>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</si>
  <si>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</si>
  <si>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</si>
  <si>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</si>
  <si>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</si>
  <si>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</si>
  <si>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</si>
  <si>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</si>
  <si>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Hakkari Yüksekova Selahaddin Eyyubi</t>
  </si>
  <si>
    <t>Tekirdağ Çorlu Atatürk</t>
  </si>
  <si>
    <t>(*)İşaretli havalimanlarından  Zonguldak Çaycuma,Gazipaşa Alanya,Zafer ve Aydın Çıldır Havalimanları DHMİ denetimli özel şirket tarafından işletilmektedir. İstanbul Sabiha Gökçen Havalimanı Savunma Sanayii Başkanlığı denetiminde özel şirket tarafından,Eskişehir Hasan Polatkan Havalimanı, Eskişehir Teknik Üniversitesi tarafından, İstanbul Havalimanı DHMİ denetimi ve gözetimi altında özel şirket tarafından işletilmekte olduğundan DHMİ toplamında hariç tutulmuştur.</t>
  </si>
  <si>
    <t>(**) Yıl içerisinde geçmiş aylarda yapılan revizeler mevcut ay verilerine yansıtılmıştır.</t>
  </si>
  <si>
    <t>Erzincan Yıldırım Akbulut</t>
  </si>
  <si>
    <t>Mardin Prof. Dr. Aziz Sancar</t>
  </si>
  <si>
    <t>Muş Sultan Alparslan</t>
  </si>
  <si>
    <t>Rize-Artvin</t>
  </si>
  <si>
    <t>Şanlıurfa Gap</t>
  </si>
  <si>
    <t>İstanbul (*)</t>
  </si>
  <si>
    <t>İstanbul Sabiha Gökçen (*)</t>
  </si>
  <si>
    <t>Gazipaşa Alanya (*)</t>
  </si>
  <si>
    <t>Aydın Çıldır (*)</t>
  </si>
  <si>
    <t>Eskişehir Hasan Polatkan (*)</t>
  </si>
  <si>
    <t>Zafer (*)</t>
  </si>
  <si>
    <t>Zonguldak Çaycuma (*)</t>
  </si>
  <si>
    <t>KARGO TRAFİĞİ (TON)</t>
  </si>
  <si>
    <t xml:space="preserve"> 2024/2023 (%)</t>
  </si>
  <si>
    <t>2023 ŞUBAT SONU
(Kesin Olmayan)</t>
  </si>
  <si>
    <t>2024 ŞUBAT SONU
(Kesin Olmayan)</t>
  </si>
  <si>
    <t>TÜROB ÇALIŞMASI                                                                                                                                                                          TEKİL YOLCU SAYISI (DHMİ VERİLERİ / 2)</t>
  </si>
  <si>
    <t>2024/2023 Fark</t>
  </si>
  <si>
    <t>Ocak-Şubat 2024 Dönemi (59 Gün) Günlük Yolcu Sayısı</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</si>
</sst>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T_L_-;\-* #,##0.00\ _T_L_-;_-* &quot;-&quot;??\ _T_L_-;_-@_-"/>
    <numFmt numFmtId="165" formatCode="_-* #,##0\ _T_L_-;\-* #,##0\ _T_L_-;_-* &quot;-&quot;??\ _T_L_-;_-@_-"/>
    <numFmt numFmtId="166" formatCode="#,##0.0"/>
    <numFmt numFmtId="167" formatCode="#,##0_ ;\-#,##0\ "/>
    <numFmt numFmtId="168" formatCode="0.0"/>
    <numFmt numFmtId="169" formatCode="_-* #,##0_-;\-* #,##0_-;_-* &quot;-&quot;??_-;_-@_-"/>
    <numFmt numFmtId="170" formatCode="_-* #,##0.0_-;\-* #,##0.0_-;_-* &quot;-&quot;??_-;_-@_-"/>
    <numFmt numFmtId="171" formatCode="0;;;@"/>
  </numFmts>
  <fonts count="45">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0"/>
      <color theme="0"/>
      <name val="Tahoma"/>
      <family val="2"/>
    </font>
    <font>
      <b/>
      <sz val="9.5"/>
      <color theme="0"/>
      <name val="Tahoma"/>
      <family val="2"/>
    </font>
    <font>
      <b/>
      <sz val="11"/>
      <color theme="1"/>
      <name val="Tahoma"/>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
      <patternFill patternType="solid">
        <fgColor theme="1" tint="0.24998000264167786"/>
        <bgColor indexed="64"/>
      </patternFill>
    </fill>
    <fill>
      <patternFill patternType="solid">
        <fgColor rgb="FFFFFF00"/>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right style="medium"/>
      <top/>
      <bottom/>
    </border>
    <border>
      <left style="medium"/>
      <right/>
      <top/>
      <bottom/>
    </border>
    <border>
      <left style="medium"/>
      <right/>
      <top/>
      <bottom style="medium"/>
    </border>
    <border>
      <left/>
      <right/>
      <top style="medium"/>
      <bottom style="medium"/>
    </border>
    <border>
      <left/>
      <right/>
      <top/>
      <bottom style="medium"/>
    </border>
    <border>
      <left/>
      <right style="medium"/>
      <top/>
      <bottom style="medium"/>
    </border>
    <border>
      <left/>
      <right/>
      <top style="medium"/>
      <bottom/>
    </border>
    <border>
      <left style="medium"/>
      <right/>
      <top style="medium"/>
      <bottom/>
    </border>
    <border>
      <left/>
      <right style="medium"/>
      <top style="medium"/>
      <bottom/>
    </border>
    <border>
      <left style="medium"/>
      <right/>
      <top/>
      <bottom style="thin"/>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0" fillId="0" borderId="0">
      <alignment/>
      <protection/>
    </xf>
    <xf numFmtId="0" fontId="6" fillId="0" borderId="0">
      <alignment/>
      <protection/>
    </xf>
    <xf numFmtId="0" fontId="0" fillId="25" borderId="8" applyNumberFormat="0" applyFont="0" applyAlignment="0" applyProtection="0"/>
    <xf numFmtId="0" fontId="3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94">
    <xf numFmtId="0" fontId="0" fillId="0" borderId="0" xfId="0" applyFont="1" applyAlignment="1">
      <alignment/>
    </xf>
    <xf numFmtId="2" fontId="5" fillId="33" borderId="10" xfId="57" applyNumberFormat="1" applyFont="1" applyFill="1" applyBorder="1" applyAlignment="1">
      <alignment horizontal="right" vertical="center"/>
    </xf>
    <xf numFmtId="2" fontId="5" fillId="33" borderId="11" xfId="57" applyNumberFormat="1" applyFont="1" applyFill="1" applyBorder="1" applyAlignment="1">
      <alignment horizontal="right" vertical="center"/>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2" xfId="41" applyNumberFormat="1" applyFont="1" applyFill="1" applyBorder="1" applyAlignment="1">
      <alignment horizontal="right" vertical="center"/>
    </xf>
    <xf numFmtId="165" fontId="7" fillId="16" borderId="13" xfId="41" applyNumberFormat="1" applyFont="1" applyFill="1" applyBorder="1" applyAlignment="1">
      <alignment horizontal="left"/>
    </xf>
    <xf numFmtId="3" fontId="8" fillId="16" borderId="0" xfId="41" applyNumberFormat="1" applyFont="1" applyFill="1" applyBorder="1" applyAlignment="1">
      <alignment horizontal="right" vertical="center"/>
    </xf>
    <xf numFmtId="3" fontId="9" fillId="16" borderId="0" xfId="41" applyNumberFormat="1" applyFont="1" applyFill="1" applyBorder="1" applyAlignment="1">
      <alignment horizontal="right" vertical="center"/>
    </xf>
    <xf numFmtId="3" fontId="9" fillId="16" borderId="12" xfId="41" applyNumberFormat="1" applyFont="1" applyFill="1" applyBorder="1" applyAlignment="1">
      <alignment horizontal="right" vertical="center"/>
    </xf>
    <xf numFmtId="165" fontId="7" fillId="35" borderId="13" xfId="41" applyNumberFormat="1" applyFont="1" applyFill="1" applyBorder="1" applyAlignment="1">
      <alignment horizontal="left"/>
    </xf>
    <xf numFmtId="0" fontId="42" fillId="36" borderId="13" xfId="41" applyNumberFormat="1" applyFont="1" applyFill="1" applyBorder="1" applyAlignment="1">
      <alignment horizontal="left" vertical="center"/>
    </xf>
    <xf numFmtId="3" fontId="10" fillId="37" borderId="0" xfId="41" applyNumberFormat="1" applyFont="1" applyFill="1" applyBorder="1" applyAlignment="1">
      <alignment horizontal="right" vertical="center"/>
    </xf>
    <xf numFmtId="166" fontId="10" fillId="37" borderId="0" xfId="64" applyNumberFormat="1" applyFont="1" applyFill="1" applyBorder="1" applyAlignment="1">
      <alignment horizontal="right" vertical="center"/>
    </xf>
    <xf numFmtId="0" fontId="5" fillId="38" borderId="13"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4" applyNumberFormat="1" applyFont="1" applyFill="1" applyBorder="1" applyAlignment="1">
      <alignment horizontal="right" vertical="center"/>
    </xf>
    <xf numFmtId="166" fontId="10" fillId="33" borderId="12" xfId="64" applyNumberFormat="1" applyFont="1" applyFill="1" applyBorder="1" applyAlignment="1">
      <alignment horizontal="right" vertical="center"/>
    </xf>
    <xf numFmtId="0" fontId="5" fillId="39" borderId="14" xfId="57" applyNumberFormat="1" applyFont="1" applyFill="1" applyBorder="1" applyAlignment="1">
      <alignment horizontal="left" vertical="center"/>
    </xf>
    <xf numFmtId="167" fontId="10" fillId="39" borderId="0" xfId="60" applyNumberFormat="1" applyFont="1" applyFill="1" applyBorder="1" applyAlignment="1">
      <alignment vertical="center"/>
    </xf>
    <xf numFmtId="0" fontId="5" fillId="38" borderId="14" xfId="49" applyFont="1" applyFill="1" applyBorder="1" applyAlignment="1">
      <alignment horizontal="left" vertical="center"/>
      <protection/>
    </xf>
    <xf numFmtId="3" fontId="10" fillId="33" borderId="15" xfId="49" applyNumberFormat="1" applyFont="1" applyFill="1" applyBorder="1">
      <alignment/>
      <protection/>
    </xf>
    <xf numFmtId="3" fontId="5" fillId="37" borderId="0" xfId="41" applyNumberFormat="1" applyFont="1" applyFill="1" applyBorder="1" applyAlignment="1">
      <alignment horizontal="right" vertical="center"/>
    </xf>
    <xf numFmtId="166" fontId="5" fillId="37" borderId="0" xfId="64" applyNumberFormat="1" applyFont="1" applyFill="1" applyBorder="1" applyAlignment="1">
      <alignment horizontal="right" vertical="center"/>
    </xf>
    <xf numFmtId="3" fontId="5" fillId="33" borderId="0" xfId="41" applyNumberFormat="1" applyFont="1" applyFill="1" applyBorder="1" applyAlignment="1">
      <alignment horizontal="right" vertical="center"/>
    </xf>
    <xf numFmtId="166" fontId="5" fillId="33" borderId="0" xfId="64" applyNumberFormat="1" applyFont="1" applyFill="1" applyBorder="1" applyAlignment="1">
      <alignment horizontal="right" vertical="center"/>
    </xf>
    <xf numFmtId="165" fontId="10" fillId="16" borderId="13" xfId="60" applyNumberFormat="1" applyFont="1" applyFill="1" applyBorder="1" applyAlignment="1">
      <alignment vertical="center"/>
    </xf>
    <xf numFmtId="165" fontId="10" fillId="16" borderId="0" xfId="60" applyNumberFormat="1" applyFont="1" applyFill="1" applyBorder="1" applyAlignment="1">
      <alignment vertical="center"/>
    </xf>
    <xf numFmtId="165" fontId="10" fillId="16" borderId="12" xfId="60" applyNumberFormat="1" applyFont="1" applyFill="1" applyBorder="1" applyAlignment="1">
      <alignment vertical="center"/>
    </xf>
    <xf numFmtId="165" fontId="10" fillId="16" borderId="14" xfId="60" applyNumberFormat="1" applyFont="1" applyFill="1" applyBorder="1" applyAlignment="1">
      <alignment vertical="center"/>
    </xf>
    <xf numFmtId="165" fontId="10" fillId="16" borderId="16" xfId="60" applyNumberFormat="1" applyFont="1" applyFill="1" applyBorder="1" applyAlignment="1">
      <alignment vertical="center"/>
    </xf>
    <xf numFmtId="165" fontId="10" fillId="16" borderId="17" xfId="60" applyNumberFormat="1" applyFont="1" applyFill="1" applyBorder="1" applyAlignment="1">
      <alignment vertical="center"/>
    </xf>
    <xf numFmtId="3" fontId="43" fillId="37" borderId="0" xfId="41" applyNumberFormat="1" applyFont="1" applyFill="1" applyBorder="1" applyAlignment="1">
      <alignment horizontal="right" vertical="center"/>
    </xf>
    <xf numFmtId="3" fontId="10" fillId="33" borderId="15" xfId="49" applyNumberFormat="1" applyFont="1" applyFill="1" applyBorder="1" applyAlignment="1">
      <alignment horizontal="right"/>
      <protection/>
    </xf>
    <xf numFmtId="3" fontId="10" fillId="33" borderId="18" xfId="41" applyNumberFormat="1" applyFont="1" applyFill="1" applyBorder="1" applyAlignment="1">
      <alignment horizontal="right" vertical="center"/>
    </xf>
    <xf numFmtId="166" fontId="10" fillId="37" borderId="12" xfId="64" applyNumberFormat="1" applyFont="1" applyFill="1" applyBorder="1" applyAlignment="1">
      <alignment horizontal="right" vertical="center"/>
    </xf>
    <xf numFmtId="0" fontId="0" fillId="0" borderId="13" xfId="0" applyBorder="1" applyAlignment="1">
      <alignment/>
    </xf>
    <xf numFmtId="1" fontId="0" fillId="0" borderId="0" xfId="0" applyNumberFormat="1" applyAlignment="1">
      <alignment/>
    </xf>
    <xf numFmtId="168" fontId="0" fillId="0" borderId="0" xfId="0" applyNumberFormat="1" applyAlignment="1">
      <alignment/>
    </xf>
    <xf numFmtId="0" fontId="0" fillId="0" borderId="0" xfId="0" applyAlignment="1">
      <alignment vertical="center"/>
    </xf>
    <xf numFmtId="166" fontId="9" fillId="34" borderId="0" xfId="41" applyNumberFormat="1" applyFont="1" applyFill="1" applyBorder="1" applyAlignment="1">
      <alignment horizontal="right" vertical="center"/>
    </xf>
    <xf numFmtId="166" fontId="9" fillId="16" borderId="0" xfId="41" applyNumberFormat="1" applyFont="1" applyFill="1" applyBorder="1" applyAlignment="1">
      <alignment horizontal="right" vertical="center"/>
    </xf>
    <xf numFmtId="166" fontId="8" fillId="16" borderId="0" xfId="41" applyNumberFormat="1" applyFont="1" applyFill="1" applyBorder="1" applyAlignment="1">
      <alignment horizontal="right" vertical="center"/>
    </xf>
    <xf numFmtId="169" fontId="0" fillId="0" borderId="0" xfId="56" applyNumberFormat="1" applyFont="1" applyAlignment="1">
      <alignment/>
    </xf>
    <xf numFmtId="0" fontId="0" fillId="0" borderId="0" xfId="48">
      <alignment/>
      <protection/>
    </xf>
    <xf numFmtId="1" fontId="0" fillId="0" borderId="0" xfId="48" applyNumberFormat="1">
      <alignment/>
      <protection/>
    </xf>
    <xf numFmtId="0" fontId="0" fillId="0" borderId="0" xfId="48" applyAlignment="1">
      <alignment vertical="center"/>
      <protection/>
    </xf>
    <xf numFmtId="170" fontId="8" fillId="34" borderId="0" xfId="56" applyNumberFormat="1" applyFont="1" applyFill="1" applyBorder="1" applyAlignment="1">
      <alignment horizontal="right" vertical="center"/>
    </xf>
    <xf numFmtId="170" fontId="8" fillId="16" borderId="0" xfId="56" applyNumberFormat="1" applyFont="1" applyFill="1" applyBorder="1" applyAlignment="1">
      <alignment horizontal="right" vertical="center"/>
    </xf>
    <xf numFmtId="169" fontId="8" fillId="34" borderId="0" xfId="56" applyNumberFormat="1" applyFont="1" applyFill="1" applyBorder="1" applyAlignment="1">
      <alignment horizontal="right" vertical="center"/>
    </xf>
    <xf numFmtId="169" fontId="8" fillId="16" borderId="0" xfId="56" applyNumberFormat="1" applyFont="1" applyFill="1" applyBorder="1" applyAlignment="1">
      <alignment horizontal="right" vertical="center"/>
    </xf>
    <xf numFmtId="166" fontId="8" fillId="34" borderId="0" xfId="56" applyNumberFormat="1" applyFont="1" applyFill="1" applyBorder="1" applyAlignment="1">
      <alignment horizontal="right" vertical="center"/>
    </xf>
    <xf numFmtId="0" fontId="0" fillId="0" borderId="0" xfId="48" applyFont="1">
      <alignment/>
      <protection/>
    </xf>
    <xf numFmtId="169" fontId="8" fillId="34" borderId="0" xfId="56" applyNumberFormat="1" applyFont="1" applyFill="1" applyBorder="1" applyAlignment="1">
      <alignment horizontal="right"/>
    </xf>
    <xf numFmtId="3" fontId="4" fillId="40" borderId="0" xfId="41" applyNumberFormat="1" applyFont="1" applyFill="1" applyBorder="1" applyAlignment="1">
      <alignment horizontal="right" vertical="center"/>
    </xf>
    <xf numFmtId="165" fontId="10" fillId="16" borderId="13" xfId="60" applyNumberFormat="1" applyFont="1" applyFill="1" applyBorder="1" applyAlignment="1">
      <alignment horizontal="center" vertical="center"/>
    </xf>
    <xf numFmtId="165" fontId="10" fillId="16" borderId="0" xfId="60" applyNumberFormat="1" applyFont="1" applyFill="1" applyBorder="1" applyAlignment="1">
      <alignment horizontal="center" vertical="center"/>
    </xf>
    <xf numFmtId="165" fontId="10" fillId="16" borderId="12" xfId="60" applyNumberFormat="1" applyFont="1" applyFill="1" applyBorder="1" applyAlignment="1">
      <alignment horizontal="center" vertical="center"/>
    </xf>
    <xf numFmtId="165" fontId="10" fillId="16" borderId="14" xfId="60" applyNumberFormat="1" applyFont="1" applyFill="1" applyBorder="1" applyAlignment="1">
      <alignment horizontal="center" vertical="center"/>
    </xf>
    <xf numFmtId="165" fontId="10" fillId="16" borderId="16" xfId="60" applyNumberFormat="1" applyFont="1" applyFill="1" applyBorder="1" applyAlignment="1">
      <alignment horizontal="center" vertical="center"/>
    </xf>
    <xf numFmtId="165" fontId="10" fillId="16" borderId="17" xfId="60" applyNumberFormat="1" applyFont="1" applyFill="1" applyBorder="1" applyAlignment="1">
      <alignment horizontal="center" vertical="center"/>
    </xf>
    <xf numFmtId="0" fontId="0" fillId="0" borderId="18" xfId="0" applyBorder="1" applyAlignment="1">
      <alignment horizontal="left" wrapText="1"/>
    </xf>
    <xf numFmtId="165" fontId="44" fillId="16" borderId="19" xfId="57" applyNumberFormat="1" applyFont="1" applyFill="1" applyBorder="1" applyAlignment="1">
      <alignment horizontal="center" vertical="center"/>
    </xf>
    <xf numFmtId="165" fontId="44" fillId="16" borderId="18" xfId="57" applyNumberFormat="1" applyFont="1" applyFill="1" applyBorder="1" applyAlignment="1">
      <alignment horizontal="center" vertical="center"/>
    </xf>
    <xf numFmtId="165" fontId="44" fillId="16" borderId="20" xfId="57" applyNumberFormat="1" applyFont="1" applyFill="1" applyBorder="1" applyAlignment="1">
      <alignment horizontal="center" vertical="center"/>
    </xf>
    <xf numFmtId="165" fontId="4" fillId="33" borderId="13" xfId="57" applyNumberFormat="1" applyFont="1" applyFill="1" applyBorder="1" applyAlignment="1">
      <alignment horizontal="left" vertical="center"/>
    </xf>
    <xf numFmtId="165" fontId="4" fillId="33" borderId="21" xfId="57" applyNumberFormat="1" applyFont="1" applyFill="1" applyBorder="1" applyAlignment="1">
      <alignment horizontal="left" vertical="center"/>
    </xf>
    <xf numFmtId="0" fontId="5" fillId="33" borderId="0" xfId="57" applyFont="1" applyFill="1" applyBorder="1" applyAlignment="1" applyProtection="1">
      <alignment horizontal="center" vertical="center" wrapText="1"/>
      <protection/>
    </xf>
    <xf numFmtId="0" fontId="5" fillId="33" borderId="0" xfId="57" applyFont="1" applyFill="1" applyBorder="1" applyAlignment="1" applyProtection="1">
      <alignment horizontal="center" vertical="center"/>
      <protection/>
    </xf>
    <xf numFmtId="0" fontId="5" fillId="33" borderId="12" xfId="57" applyFont="1" applyFill="1" applyBorder="1" applyAlignment="1" applyProtection="1">
      <alignment horizontal="center" vertical="center"/>
      <protection/>
    </xf>
    <xf numFmtId="166" fontId="10" fillId="39" borderId="16" xfId="60" applyNumberFormat="1" applyFont="1" applyFill="1" applyBorder="1" applyAlignment="1">
      <alignment horizontal="right" vertical="center"/>
    </xf>
    <xf numFmtId="166" fontId="10" fillId="39" borderId="17" xfId="60" applyNumberFormat="1" applyFont="1" applyFill="1" applyBorder="1" applyAlignment="1">
      <alignment horizontal="right" vertical="center"/>
    </xf>
    <xf numFmtId="166" fontId="10" fillId="33" borderId="18" xfId="64" applyNumberFormat="1" applyFont="1" applyFill="1" applyBorder="1" applyAlignment="1">
      <alignment horizontal="right" vertical="center"/>
    </xf>
    <xf numFmtId="166" fontId="10" fillId="33" borderId="20" xfId="64" applyNumberFormat="1" applyFont="1" applyFill="1" applyBorder="1" applyAlignment="1">
      <alignment horizontal="right" vertical="center"/>
    </xf>
    <xf numFmtId="166" fontId="10" fillId="33" borderId="15" xfId="49" applyNumberFormat="1" applyFont="1" applyFill="1" applyBorder="1" applyAlignment="1">
      <alignment horizontal="right"/>
      <protection/>
    </xf>
    <xf numFmtId="166" fontId="10" fillId="33" borderId="22" xfId="49" applyNumberFormat="1" applyFont="1" applyFill="1" applyBorder="1" applyAlignment="1">
      <alignment horizontal="right"/>
      <protection/>
    </xf>
    <xf numFmtId="165" fontId="4" fillId="33" borderId="13" xfId="57" applyNumberFormat="1" applyFont="1" applyFill="1" applyBorder="1" applyAlignment="1">
      <alignment horizontal="center" vertical="center"/>
    </xf>
    <xf numFmtId="165" fontId="4" fillId="33" borderId="21" xfId="57" applyNumberFormat="1" applyFont="1" applyFill="1" applyBorder="1" applyAlignment="1">
      <alignment horizontal="center" vertical="center"/>
    </xf>
    <xf numFmtId="0" fontId="0" fillId="0" borderId="18" xfId="48" applyBorder="1" applyAlignment="1">
      <alignment horizontal="left" wrapText="1"/>
      <protection/>
    </xf>
    <xf numFmtId="0" fontId="0" fillId="17"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39" fillId="9" borderId="0" xfId="0" applyFont="1" applyFill="1" applyAlignment="1">
      <alignment horizontal="center" vertical="center" wrapText="1"/>
    </xf>
    <xf numFmtId="0" fontId="39" fillId="41" borderId="0" xfId="0" applyFont="1" applyFill="1" applyAlignment="1">
      <alignment horizontal="center" vertical="center" wrapText="1"/>
    </xf>
    <xf numFmtId="0" fontId="39" fillId="17" borderId="0" xfId="0" applyFont="1" applyFill="1" applyAlignment="1">
      <alignment horizontal="center"/>
    </xf>
    <xf numFmtId="0" fontId="39" fillId="6" borderId="0" xfId="0" applyFont="1" applyFill="1" applyAlignment="1">
      <alignment horizontal="center"/>
    </xf>
    <xf numFmtId="0" fontId="39" fillId="7" borderId="0" xfId="0" applyFont="1" applyFill="1" applyAlignment="1">
      <alignment horizontal="center"/>
    </xf>
    <xf numFmtId="0" fontId="39" fillId="17" borderId="0" xfId="0" applyFont="1" applyFill="1" applyAlignment="1">
      <alignment horizontal="center" vertical="center" wrapText="1"/>
    </xf>
    <xf numFmtId="3" fontId="0" fillId="17" borderId="0" xfId="0" applyNumberFormat="1" applyFill="1" applyAlignment="1">
      <alignment/>
    </xf>
    <xf numFmtId="3" fontId="0" fillId="6" borderId="0" xfId="0" applyNumberFormat="1" applyFill="1" applyAlignment="1">
      <alignment/>
    </xf>
    <xf numFmtId="3" fontId="0" fillId="7" borderId="0" xfId="0" applyNumberFormat="1" applyFill="1" applyAlignment="1">
      <alignment/>
    </xf>
    <xf numFmtId="3" fontId="0" fillId="18" borderId="0" xfId="0" applyNumberFormat="1" applyFill="1" applyAlignment="1">
      <alignment/>
    </xf>
    <xf numFmtId="3" fontId="0" fillId="13" borderId="0" xfId="0" applyNumberFormat="1" applyFill="1" applyAlignment="1">
      <alignment/>
    </xf>
    <xf numFmtId="3" fontId="0" fillId="3" borderId="0" xfId="0" applyNumberFormat="1" applyFill="1" applyAlignment="1">
      <alignment/>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10" xfId="48"/>
    <cellStyle name="Normal 2"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 name="Yüzde 2" xfId="64"/>
  </cellStyles>
  <dxfs count="5">
    <dxf>
      <numFmt numFmtId="171" formatCode="0;;;@"/>
    </dxf>
    <dxf>
      <numFmt numFmtId="171" formatCode="0;;;@"/>
    </dxf>
    <dxf>
      <numFmt numFmtId="171" formatCode="0;;;@"/>
    </dxf>
    <dxf>
      <numFmt numFmtId="171" formatCode="0;;;@"/>
    </dxf>
    <dxf>
      <numFmt numFmtId="171"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T68"/>
  <sheetViews>
    <sheetView tabSelected="1" zoomScale="71" zoomScaleNormal="71" zoomScalePageLayoutView="0" workbookViewId="0" topLeftCell="B43">
      <selection activeCell="U62" sqref="U62"/>
    </sheetView>
  </sheetViews>
  <sheetFormatPr defaultColWidth="9.140625" defaultRowHeight="15"/>
  <cols>
    <col min="1" max="1" width="41.140625" style="0" bestFit="1" customWidth="1"/>
    <col min="2" max="10" width="14.28125" style="0" customWidth="1"/>
    <col min="12" max="12" width="10.57421875" style="0" customWidth="1"/>
    <col min="13" max="13" width="12.140625" style="0" customWidth="1"/>
    <col min="14" max="14" width="11.8515625" style="0" customWidth="1"/>
    <col min="15" max="15" width="10.421875" style="0" customWidth="1"/>
    <col min="16" max="16" width="9.57421875" style="0" customWidth="1"/>
    <col min="17" max="17" width="10.28125" style="0" customWidth="1"/>
  </cols>
  <sheetData>
    <row r="1" spans="1:20" ht="25.5" customHeight="1">
      <c r="A1" s="62" t="s">
        <v>51</v>
      </c>
      <c r="B1" s="63"/>
      <c r="C1" s="63"/>
      <c r="D1" s="63"/>
      <c r="E1" s="63"/>
      <c r="F1" s="63"/>
      <c r="G1" s="63"/>
      <c r="H1" s="63"/>
      <c r="I1" s="63"/>
      <c r="J1" s="64"/>
      <c r="L1" s="79" t="s">
        <v>2</v>
      </c>
      <c r="M1" s="79" t="s">
        <v>3</v>
      </c>
      <c r="N1" s="80" t="s">
        <v>2</v>
      </c>
      <c r="O1" s="80" t="s">
        <v>3</v>
      </c>
      <c r="P1" s="81" t="s">
        <v>2</v>
      </c>
      <c r="Q1" s="81" t="s">
        <v>3</v>
      </c>
      <c r="R1" s="82" t="s">
        <v>82</v>
      </c>
      <c r="S1" s="82"/>
      <c r="T1" s="82"/>
    </row>
    <row r="2" spans="1:20" ht="35.25" customHeight="1">
      <c r="A2" s="76" t="s">
        <v>1</v>
      </c>
      <c r="B2" s="67" t="s">
        <v>78</v>
      </c>
      <c r="C2" s="67"/>
      <c r="D2" s="67"/>
      <c r="E2" s="67" t="s">
        <v>79</v>
      </c>
      <c r="F2" s="67"/>
      <c r="G2" s="67"/>
      <c r="H2" s="68" t="s">
        <v>77</v>
      </c>
      <c r="I2" s="68"/>
      <c r="J2" s="69"/>
      <c r="L2" s="83" t="s">
        <v>80</v>
      </c>
      <c r="M2" s="83"/>
      <c r="N2" s="83"/>
      <c r="O2" s="83"/>
      <c r="P2" s="83"/>
      <c r="Q2" s="83"/>
      <c r="R2" s="82"/>
      <c r="S2" s="82"/>
      <c r="T2" s="82"/>
    </row>
    <row r="3" spans="1:20" ht="14.25">
      <c r="A3" s="77"/>
      <c r="B3" s="1" t="s">
        <v>2</v>
      </c>
      <c r="C3" s="1" t="s">
        <v>3</v>
      </c>
      <c r="D3" s="1" t="s">
        <v>4</v>
      </c>
      <c r="E3" s="1" t="s">
        <v>2</v>
      </c>
      <c r="F3" s="1" t="s">
        <v>3</v>
      </c>
      <c r="G3" s="1" t="s">
        <v>4</v>
      </c>
      <c r="H3" s="1" t="s">
        <v>2</v>
      </c>
      <c r="I3" s="1" t="s">
        <v>3</v>
      </c>
      <c r="J3" s="2" t="s">
        <v>4</v>
      </c>
      <c r="L3" s="84">
        <v>2023</v>
      </c>
      <c r="M3" s="84"/>
      <c r="N3" s="85">
        <v>2024</v>
      </c>
      <c r="O3" s="85"/>
      <c r="P3" s="86" t="s">
        <v>81</v>
      </c>
      <c r="Q3" s="86"/>
      <c r="R3" s="87" t="s">
        <v>2</v>
      </c>
      <c r="S3" s="87" t="s">
        <v>3</v>
      </c>
      <c r="T3" s="79" t="s">
        <v>4</v>
      </c>
    </row>
    <row r="4" spans="1:20" ht="14.25">
      <c r="A4" s="10" t="s">
        <v>5</v>
      </c>
      <c r="B4" s="3">
        <v>0</v>
      </c>
      <c r="C4" s="3">
        <v>0</v>
      </c>
      <c r="D4" s="3">
        <v>0</v>
      </c>
      <c r="E4" s="3">
        <v>0</v>
      </c>
      <c r="F4" s="3">
        <v>0</v>
      </c>
      <c r="G4" s="3">
        <v>0</v>
      </c>
      <c r="H4" s="4">
        <v>0</v>
      </c>
      <c r="I4" s="4">
        <v>0</v>
      </c>
      <c r="J4" s="5">
        <v>0</v>
      </c>
      <c r="L4" s="88">
        <f>B4/2</f>
        <v>0</v>
      </c>
      <c r="M4" s="88">
        <f>C4/2</f>
        <v>0</v>
      </c>
      <c r="N4" s="89">
        <f>E4/2</f>
        <v>0</v>
      </c>
      <c r="O4" s="89">
        <f>F4/2</f>
        <v>0</v>
      </c>
      <c r="P4" s="90">
        <f>N4-L4</f>
        <v>0</v>
      </c>
      <c r="Q4" s="90">
        <f>O4-M4</f>
        <v>0</v>
      </c>
      <c r="R4" s="91">
        <f>N4/59</f>
        <v>0</v>
      </c>
      <c r="S4" s="91">
        <f>O4/59</f>
        <v>0</v>
      </c>
      <c r="T4" s="91">
        <f>R4+S4</f>
        <v>0</v>
      </c>
    </row>
    <row r="5" spans="1:20" ht="14.25">
      <c r="A5" s="6" t="s">
        <v>69</v>
      </c>
      <c r="B5" s="7">
        <v>2396623</v>
      </c>
      <c r="C5" s="7">
        <v>8371441</v>
      </c>
      <c r="D5" s="7">
        <v>10768064</v>
      </c>
      <c r="E5" s="7">
        <v>2423993</v>
      </c>
      <c r="F5" s="7">
        <v>9352832</v>
      </c>
      <c r="G5" s="7">
        <v>11776825</v>
      </c>
      <c r="H5" s="8">
        <v>1.1420235890250574</v>
      </c>
      <c r="I5" s="8">
        <v>11.723083278016293</v>
      </c>
      <c r="J5" s="9">
        <v>9.368081393275522</v>
      </c>
      <c r="L5" s="88">
        <f>B5/2</f>
        <v>1198311.5</v>
      </c>
      <c r="M5" s="88">
        <f>C5/2</f>
        <v>4185720.5</v>
      </c>
      <c r="N5" s="89">
        <f>E5/2</f>
        <v>1211996.5</v>
      </c>
      <c r="O5" s="89">
        <f>F5/2</f>
        <v>4676416</v>
      </c>
      <c r="P5" s="90">
        <f>N5-L5</f>
        <v>13685</v>
      </c>
      <c r="Q5" s="90">
        <f>O5-M5</f>
        <v>490695.5</v>
      </c>
      <c r="R5" s="91">
        <f aca="true" t="shared" si="0" ref="R5:R60">N5/59</f>
        <v>20542.313559322032</v>
      </c>
      <c r="S5" s="91">
        <f aca="true" t="shared" si="1" ref="S5:S60">O5/59</f>
        <v>79261.28813559322</v>
      </c>
      <c r="T5" s="91">
        <f aca="true" t="shared" si="2" ref="T5:T62">R5+S5</f>
        <v>99803.60169491525</v>
      </c>
    </row>
    <row r="6" spans="1:20" ht="14.25">
      <c r="A6" s="10" t="s">
        <v>70</v>
      </c>
      <c r="B6" s="3">
        <v>2476510</v>
      </c>
      <c r="C6" s="3">
        <v>2727519</v>
      </c>
      <c r="D6" s="3">
        <v>5204029</v>
      </c>
      <c r="E6" s="3">
        <v>2930774</v>
      </c>
      <c r="F6" s="3">
        <v>3403604</v>
      </c>
      <c r="G6" s="3">
        <v>6334378</v>
      </c>
      <c r="H6" s="4">
        <v>18.342909982192683</v>
      </c>
      <c r="I6" s="4">
        <v>24.787545018018207</v>
      </c>
      <c r="J6" s="5">
        <v>21.720651441412027</v>
      </c>
      <c r="L6" s="88">
        <f aca="true" t="shared" si="3" ref="L6:M47">B6/2</f>
        <v>1238255</v>
      </c>
      <c r="M6" s="88">
        <f t="shared" si="3"/>
        <v>1363759.5</v>
      </c>
      <c r="N6" s="89">
        <f aca="true" t="shared" si="4" ref="N6:O47">E6/2</f>
        <v>1465387</v>
      </c>
      <c r="O6" s="89">
        <f t="shared" si="4"/>
        <v>1701802</v>
      </c>
      <c r="P6" s="90">
        <f aca="true" t="shared" si="5" ref="P6:Q47">N6-L6</f>
        <v>227132</v>
      </c>
      <c r="Q6" s="90">
        <f t="shared" si="5"/>
        <v>338042.5</v>
      </c>
      <c r="R6" s="91">
        <f t="shared" si="0"/>
        <v>24837.06779661017</v>
      </c>
      <c r="S6" s="91">
        <f t="shared" si="1"/>
        <v>28844.101694915254</v>
      </c>
      <c r="T6" s="91">
        <f t="shared" si="2"/>
        <v>53681.16949152542</v>
      </c>
    </row>
    <row r="7" spans="1:20" ht="14.25">
      <c r="A7" s="6" t="s">
        <v>6</v>
      </c>
      <c r="B7" s="7">
        <v>1312066</v>
      </c>
      <c r="C7" s="7">
        <v>309317</v>
      </c>
      <c r="D7" s="7">
        <v>1621383</v>
      </c>
      <c r="E7" s="7">
        <v>1508618</v>
      </c>
      <c r="F7" s="7">
        <v>462015</v>
      </c>
      <c r="G7" s="7">
        <v>1970633</v>
      </c>
      <c r="H7" s="8">
        <v>14.98034397659874</v>
      </c>
      <c r="I7" s="8">
        <v>49.36618420584708</v>
      </c>
      <c r="J7" s="9">
        <v>21.540252981559572</v>
      </c>
      <c r="L7" s="88">
        <f t="shared" si="3"/>
        <v>656033</v>
      </c>
      <c r="M7" s="88">
        <f t="shared" si="3"/>
        <v>154658.5</v>
      </c>
      <c r="N7" s="89">
        <f t="shared" si="4"/>
        <v>754309</v>
      </c>
      <c r="O7" s="89">
        <f t="shared" si="4"/>
        <v>231007.5</v>
      </c>
      <c r="P7" s="90">
        <f t="shared" si="5"/>
        <v>98276</v>
      </c>
      <c r="Q7" s="90">
        <f t="shared" si="5"/>
        <v>76349</v>
      </c>
      <c r="R7" s="91">
        <f t="shared" si="0"/>
        <v>12784.898305084746</v>
      </c>
      <c r="S7" s="91">
        <f t="shared" si="1"/>
        <v>3915.3813559322034</v>
      </c>
      <c r="T7" s="91">
        <f t="shared" si="2"/>
        <v>16700.27966101695</v>
      </c>
    </row>
    <row r="8" spans="1:20" ht="14.25">
      <c r="A8" s="10" t="s">
        <v>7</v>
      </c>
      <c r="B8" s="3">
        <v>991773</v>
      </c>
      <c r="C8" s="3">
        <v>280762</v>
      </c>
      <c r="D8" s="3">
        <v>1272535</v>
      </c>
      <c r="E8" s="3">
        <v>1269149</v>
      </c>
      <c r="F8" s="3">
        <v>431285</v>
      </c>
      <c r="G8" s="3">
        <v>1700434</v>
      </c>
      <c r="H8" s="4">
        <v>27.967690187169847</v>
      </c>
      <c r="I8" s="4">
        <v>53.612312207492465</v>
      </c>
      <c r="J8" s="5">
        <v>33.62571559917802</v>
      </c>
      <c r="L8" s="88">
        <f t="shared" si="3"/>
        <v>495886.5</v>
      </c>
      <c r="M8" s="88">
        <f t="shared" si="3"/>
        <v>140381</v>
      </c>
      <c r="N8" s="89">
        <f t="shared" si="4"/>
        <v>634574.5</v>
      </c>
      <c r="O8" s="89">
        <f t="shared" si="4"/>
        <v>215642.5</v>
      </c>
      <c r="P8" s="90">
        <f t="shared" si="5"/>
        <v>138688</v>
      </c>
      <c r="Q8" s="90">
        <f t="shared" si="5"/>
        <v>75261.5</v>
      </c>
      <c r="R8" s="91">
        <f t="shared" si="0"/>
        <v>10755.5</v>
      </c>
      <c r="S8" s="91">
        <f t="shared" si="1"/>
        <v>3654.9576271186443</v>
      </c>
      <c r="T8" s="91">
        <f t="shared" si="2"/>
        <v>14410.457627118645</v>
      </c>
    </row>
    <row r="9" spans="1:20" ht="14.25">
      <c r="A9" s="6" t="s">
        <v>8</v>
      </c>
      <c r="B9" s="7">
        <v>820736</v>
      </c>
      <c r="C9" s="7">
        <v>923079</v>
      </c>
      <c r="D9" s="7">
        <v>1743815</v>
      </c>
      <c r="E9" s="7">
        <v>953493</v>
      </c>
      <c r="F9" s="7">
        <v>1057907</v>
      </c>
      <c r="G9" s="7">
        <v>2011400</v>
      </c>
      <c r="H9" s="8">
        <v>16.175359677167812</v>
      </c>
      <c r="I9" s="8">
        <v>14.60633380241561</v>
      </c>
      <c r="J9" s="9">
        <v>15.344804351379015</v>
      </c>
      <c r="L9" s="88">
        <f t="shared" si="3"/>
        <v>410368</v>
      </c>
      <c r="M9" s="88">
        <f t="shared" si="3"/>
        <v>461539.5</v>
      </c>
      <c r="N9" s="89">
        <f t="shared" si="4"/>
        <v>476746.5</v>
      </c>
      <c r="O9" s="89">
        <f t="shared" si="4"/>
        <v>528953.5</v>
      </c>
      <c r="P9" s="90">
        <f t="shared" si="5"/>
        <v>66378.5</v>
      </c>
      <c r="Q9" s="90">
        <f t="shared" si="5"/>
        <v>67414</v>
      </c>
      <c r="R9" s="91">
        <f t="shared" si="0"/>
        <v>8080.449152542373</v>
      </c>
      <c r="S9" s="91">
        <f t="shared" si="1"/>
        <v>8965.313559322034</v>
      </c>
      <c r="T9" s="91">
        <f t="shared" si="2"/>
        <v>17045.76271186441</v>
      </c>
    </row>
    <row r="10" spans="1:20" ht="14.25">
      <c r="A10" s="10" t="s">
        <v>71</v>
      </c>
      <c r="B10" s="3">
        <v>58598</v>
      </c>
      <c r="C10" s="3">
        <v>13693</v>
      </c>
      <c r="D10" s="3">
        <v>72291</v>
      </c>
      <c r="E10" s="3">
        <v>67984</v>
      </c>
      <c r="F10" s="3">
        <v>19852</v>
      </c>
      <c r="G10" s="3">
        <v>87836</v>
      </c>
      <c r="H10" s="4">
        <v>16.017611522577564</v>
      </c>
      <c r="I10" s="4">
        <v>44.97918644562915</v>
      </c>
      <c r="J10" s="5">
        <v>21.50336833077423</v>
      </c>
      <c r="L10" s="88">
        <f t="shared" si="3"/>
        <v>29299</v>
      </c>
      <c r="M10" s="88">
        <f t="shared" si="3"/>
        <v>6846.5</v>
      </c>
      <c r="N10" s="89">
        <f t="shared" si="4"/>
        <v>33992</v>
      </c>
      <c r="O10" s="89">
        <f t="shared" si="4"/>
        <v>9926</v>
      </c>
      <c r="P10" s="90">
        <f t="shared" si="5"/>
        <v>4693</v>
      </c>
      <c r="Q10" s="90">
        <f t="shared" si="5"/>
        <v>3079.5</v>
      </c>
      <c r="R10" s="91">
        <f t="shared" si="0"/>
        <v>576.1355932203389</v>
      </c>
      <c r="S10" s="91">
        <f t="shared" si="1"/>
        <v>168.23728813559322</v>
      </c>
      <c r="T10" s="91">
        <f t="shared" si="2"/>
        <v>744.3728813559321</v>
      </c>
    </row>
    <row r="11" spans="1:20" ht="14.25">
      <c r="A11" s="6" t="s">
        <v>9</v>
      </c>
      <c r="B11" s="7">
        <v>129417</v>
      </c>
      <c r="C11" s="7">
        <v>20293</v>
      </c>
      <c r="D11" s="7">
        <v>149710</v>
      </c>
      <c r="E11" s="7">
        <v>137896</v>
      </c>
      <c r="F11" s="7">
        <v>15912</v>
      </c>
      <c r="G11" s="7">
        <v>153808</v>
      </c>
      <c r="H11" s="8">
        <v>6.551689499833871</v>
      </c>
      <c r="I11" s="8">
        <v>-21.58872517616912</v>
      </c>
      <c r="J11" s="9">
        <v>2.7372920980562423</v>
      </c>
      <c r="L11" s="88">
        <f t="shared" si="3"/>
        <v>64708.5</v>
      </c>
      <c r="M11" s="88">
        <f t="shared" si="3"/>
        <v>10146.5</v>
      </c>
      <c r="N11" s="89">
        <f t="shared" si="4"/>
        <v>68948</v>
      </c>
      <c r="O11" s="89">
        <f t="shared" si="4"/>
        <v>7956</v>
      </c>
      <c r="P11" s="90">
        <f t="shared" si="5"/>
        <v>4239.5</v>
      </c>
      <c r="Q11" s="90">
        <f t="shared" si="5"/>
        <v>-2190.5</v>
      </c>
      <c r="R11" s="91">
        <f t="shared" si="0"/>
        <v>1168.6101694915253</v>
      </c>
      <c r="S11" s="91">
        <f t="shared" si="1"/>
        <v>134.84745762711864</v>
      </c>
      <c r="T11" s="91">
        <f t="shared" si="2"/>
        <v>1303.457627118644</v>
      </c>
    </row>
    <row r="12" spans="1:20" ht="14.25">
      <c r="A12" s="10" t="s">
        <v>10</v>
      </c>
      <c r="B12" s="3">
        <v>160329</v>
      </c>
      <c r="C12" s="3">
        <v>6273</v>
      </c>
      <c r="D12" s="3">
        <v>166602</v>
      </c>
      <c r="E12" s="3">
        <v>182624</v>
      </c>
      <c r="F12" s="3">
        <v>5763</v>
      </c>
      <c r="G12" s="3">
        <v>188387</v>
      </c>
      <c r="H12" s="4">
        <v>13.90578123733074</v>
      </c>
      <c r="I12" s="4">
        <v>-8.130081300813007</v>
      </c>
      <c r="J12" s="5">
        <v>13.076073516524412</v>
      </c>
      <c r="L12" s="88">
        <f t="shared" si="3"/>
        <v>80164.5</v>
      </c>
      <c r="M12" s="88">
        <f t="shared" si="3"/>
        <v>3136.5</v>
      </c>
      <c r="N12" s="89">
        <f t="shared" si="4"/>
        <v>91312</v>
      </c>
      <c r="O12" s="89">
        <f t="shared" si="4"/>
        <v>2881.5</v>
      </c>
      <c r="P12" s="90">
        <f t="shared" si="5"/>
        <v>11147.5</v>
      </c>
      <c r="Q12" s="90">
        <f t="shared" si="5"/>
        <v>-255</v>
      </c>
      <c r="R12" s="91">
        <f t="shared" si="0"/>
        <v>1547.6610169491526</v>
      </c>
      <c r="S12" s="91">
        <f t="shared" si="1"/>
        <v>48.83898305084746</v>
      </c>
      <c r="T12" s="91">
        <f t="shared" si="2"/>
        <v>1596.5</v>
      </c>
    </row>
    <row r="13" spans="1:20" ht="14.25">
      <c r="A13" s="6" t="s">
        <v>11</v>
      </c>
      <c r="B13" s="7">
        <v>489796</v>
      </c>
      <c r="C13" s="7">
        <v>86096</v>
      </c>
      <c r="D13" s="7">
        <v>575892</v>
      </c>
      <c r="E13" s="7">
        <v>684823</v>
      </c>
      <c r="F13" s="7">
        <v>133211</v>
      </c>
      <c r="G13" s="7">
        <v>818034</v>
      </c>
      <c r="H13" s="8">
        <v>39.81800586366569</v>
      </c>
      <c r="I13" s="8">
        <v>54.723796692064674</v>
      </c>
      <c r="J13" s="9">
        <v>42.04642537142381</v>
      </c>
      <c r="L13" s="88">
        <f t="shared" si="3"/>
        <v>244898</v>
      </c>
      <c r="M13" s="88">
        <f t="shared" si="3"/>
        <v>43048</v>
      </c>
      <c r="N13" s="89">
        <f t="shared" si="4"/>
        <v>342411.5</v>
      </c>
      <c r="O13" s="89">
        <f t="shared" si="4"/>
        <v>66605.5</v>
      </c>
      <c r="P13" s="90">
        <f t="shared" si="5"/>
        <v>97513.5</v>
      </c>
      <c r="Q13" s="90">
        <f t="shared" si="5"/>
        <v>23557.5</v>
      </c>
      <c r="R13" s="91">
        <f t="shared" si="0"/>
        <v>5803.5847457627115</v>
      </c>
      <c r="S13" s="91">
        <f t="shared" si="1"/>
        <v>1128.906779661017</v>
      </c>
      <c r="T13" s="91">
        <f t="shared" si="2"/>
        <v>6932.4915254237285</v>
      </c>
    </row>
    <row r="14" spans="1:20" ht="14.25">
      <c r="A14" s="10" t="s">
        <v>12</v>
      </c>
      <c r="B14" s="3">
        <v>349248</v>
      </c>
      <c r="C14" s="3">
        <v>30212</v>
      </c>
      <c r="D14" s="3">
        <v>379460</v>
      </c>
      <c r="E14" s="3">
        <v>402589</v>
      </c>
      <c r="F14" s="3">
        <v>25586</v>
      </c>
      <c r="G14" s="3">
        <v>428175</v>
      </c>
      <c r="H14" s="4">
        <v>15.27310106285505</v>
      </c>
      <c r="I14" s="4">
        <v>-15.31179663709784</v>
      </c>
      <c r="J14" s="5">
        <v>12.837980287777368</v>
      </c>
      <c r="L14" s="88">
        <f t="shared" si="3"/>
        <v>174624</v>
      </c>
      <c r="M14" s="88">
        <f t="shared" si="3"/>
        <v>15106</v>
      </c>
      <c r="N14" s="89">
        <f t="shared" si="4"/>
        <v>201294.5</v>
      </c>
      <c r="O14" s="89">
        <f t="shared" si="4"/>
        <v>12793</v>
      </c>
      <c r="P14" s="90">
        <f t="shared" si="5"/>
        <v>26670.5</v>
      </c>
      <c r="Q14" s="90">
        <f t="shared" si="5"/>
        <v>-2313</v>
      </c>
      <c r="R14" s="91">
        <f t="shared" si="0"/>
        <v>3411.771186440678</v>
      </c>
      <c r="S14" s="91">
        <f t="shared" si="1"/>
        <v>216.83050847457628</v>
      </c>
      <c r="T14" s="91">
        <f t="shared" si="2"/>
        <v>3628.601694915254</v>
      </c>
    </row>
    <row r="15" spans="1:20" ht="14.25">
      <c r="A15" s="6" t="s">
        <v>13</v>
      </c>
      <c r="B15" s="7">
        <v>178042</v>
      </c>
      <c r="C15" s="7">
        <v>1974</v>
      </c>
      <c r="D15" s="7">
        <v>180016</v>
      </c>
      <c r="E15" s="7">
        <v>208783</v>
      </c>
      <c r="F15" s="7">
        <v>1697</v>
      </c>
      <c r="G15" s="7">
        <v>210480</v>
      </c>
      <c r="H15" s="8">
        <v>17.26615068354658</v>
      </c>
      <c r="I15" s="8">
        <v>-14.03242147922999</v>
      </c>
      <c r="J15" s="9">
        <v>16.922940183094838</v>
      </c>
      <c r="L15" s="88">
        <f t="shared" si="3"/>
        <v>89021</v>
      </c>
      <c r="M15" s="88">
        <f t="shared" si="3"/>
        <v>987</v>
      </c>
      <c r="N15" s="89">
        <f t="shared" si="4"/>
        <v>104391.5</v>
      </c>
      <c r="O15" s="89">
        <f t="shared" si="4"/>
        <v>848.5</v>
      </c>
      <c r="P15" s="90">
        <f t="shared" si="5"/>
        <v>15370.5</v>
      </c>
      <c r="Q15" s="90">
        <f t="shared" si="5"/>
        <v>-138.5</v>
      </c>
      <c r="R15" s="91">
        <f t="shared" si="0"/>
        <v>1769.3474576271187</v>
      </c>
      <c r="S15" s="91">
        <f t="shared" si="1"/>
        <v>14.38135593220339</v>
      </c>
      <c r="T15" s="91">
        <f t="shared" si="2"/>
        <v>1783.7288135593221</v>
      </c>
    </row>
    <row r="16" spans="1:20" ht="14.25">
      <c r="A16" s="10" t="s">
        <v>14</v>
      </c>
      <c r="B16" s="3">
        <v>277354</v>
      </c>
      <c r="C16" s="3">
        <v>34505</v>
      </c>
      <c r="D16" s="3">
        <v>311859</v>
      </c>
      <c r="E16" s="3">
        <v>394041</v>
      </c>
      <c r="F16" s="3">
        <v>49711</v>
      </c>
      <c r="G16" s="3">
        <v>443752</v>
      </c>
      <c r="H16" s="4">
        <v>42.071504286940154</v>
      </c>
      <c r="I16" s="4">
        <v>44.06897551079554</v>
      </c>
      <c r="J16" s="5">
        <v>42.292510397327</v>
      </c>
      <c r="L16" s="88">
        <f t="shared" si="3"/>
        <v>138677</v>
      </c>
      <c r="M16" s="88">
        <f t="shared" si="3"/>
        <v>17252.5</v>
      </c>
      <c r="N16" s="89">
        <f t="shared" si="4"/>
        <v>197020.5</v>
      </c>
      <c r="O16" s="89">
        <f t="shared" si="4"/>
        <v>24855.5</v>
      </c>
      <c r="P16" s="90">
        <f t="shared" si="5"/>
        <v>58343.5</v>
      </c>
      <c r="Q16" s="90">
        <f t="shared" si="5"/>
        <v>7603</v>
      </c>
      <c r="R16" s="91">
        <f t="shared" si="0"/>
        <v>3339.330508474576</v>
      </c>
      <c r="S16" s="91">
        <f t="shared" si="1"/>
        <v>421.27966101694915</v>
      </c>
      <c r="T16" s="91">
        <f t="shared" si="2"/>
        <v>3760.610169491525</v>
      </c>
    </row>
    <row r="17" spans="1:20" ht="14.25">
      <c r="A17" s="6" t="s">
        <v>15</v>
      </c>
      <c r="B17" s="7">
        <v>23751</v>
      </c>
      <c r="C17" s="7">
        <v>331</v>
      </c>
      <c r="D17" s="7">
        <v>24082</v>
      </c>
      <c r="E17" s="7">
        <v>59622</v>
      </c>
      <c r="F17" s="7">
        <v>1239</v>
      </c>
      <c r="G17" s="7">
        <v>60861</v>
      </c>
      <c r="H17" s="8">
        <v>151.02943033977516</v>
      </c>
      <c r="I17" s="8">
        <v>274.32024169184285</v>
      </c>
      <c r="J17" s="9">
        <v>152.72402624366748</v>
      </c>
      <c r="L17" s="88">
        <f t="shared" si="3"/>
        <v>11875.5</v>
      </c>
      <c r="M17" s="88">
        <f t="shared" si="3"/>
        <v>165.5</v>
      </c>
      <c r="N17" s="89">
        <f t="shared" si="4"/>
        <v>29811</v>
      </c>
      <c r="O17" s="89">
        <f t="shared" si="4"/>
        <v>619.5</v>
      </c>
      <c r="P17" s="90">
        <f t="shared" si="5"/>
        <v>17935.5</v>
      </c>
      <c r="Q17" s="90">
        <f t="shared" si="5"/>
        <v>454</v>
      </c>
      <c r="R17" s="91">
        <f t="shared" si="0"/>
        <v>505.271186440678</v>
      </c>
      <c r="S17" s="91">
        <f t="shared" si="1"/>
        <v>10.5</v>
      </c>
      <c r="T17" s="91">
        <f t="shared" si="2"/>
        <v>515.771186440678</v>
      </c>
    </row>
    <row r="18" spans="1:20" ht="14.25">
      <c r="A18" s="10" t="s">
        <v>16</v>
      </c>
      <c r="B18" s="3">
        <v>48184</v>
      </c>
      <c r="C18" s="3">
        <v>501</v>
      </c>
      <c r="D18" s="3">
        <v>48685</v>
      </c>
      <c r="E18" s="3">
        <v>50698</v>
      </c>
      <c r="F18" s="3">
        <v>1283</v>
      </c>
      <c r="G18" s="3">
        <v>51981</v>
      </c>
      <c r="H18" s="4">
        <v>5.2174995849244565</v>
      </c>
      <c r="I18" s="4">
        <v>156.0878243512974</v>
      </c>
      <c r="J18" s="5">
        <v>6.770052377529014</v>
      </c>
      <c r="L18" s="88">
        <f t="shared" si="3"/>
        <v>24092</v>
      </c>
      <c r="M18" s="88">
        <f t="shared" si="3"/>
        <v>250.5</v>
      </c>
      <c r="N18" s="89">
        <f t="shared" si="4"/>
        <v>25349</v>
      </c>
      <c r="O18" s="89">
        <f t="shared" si="4"/>
        <v>641.5</v>
      </c>
      <c r="P18" s="90">
        <f t="shared" si="5"/>
        <v>1257</v>
      </c>
      <c r="Q18" s="90">
        <f t="shared" si="5"/>
        <v>391</v>
      </c>
      <c r="R18" s="91">
        <f t="shared" si="0"/>
        <v>429.64406779661016</v>
      </c>
      <c r="S18" s="91">
        <f t="shared" si="1"/>
        <v>10.872881355932204</v>
      </c>
      <c r="T18" s="91">
        <f t="shared" si="2"/>
        <v>440.51694915254234</v>
      </c>
    </row>
    <row r="19" spans="1:20" ht="14.25">
      <c r="A19" s="6" t="s">
        <v>17</v>
      </c>
      <c r="B19" s="7">
        <v>16926</v>
      </c>
      <c r="C19" s="7">
        <v>1816</v>
      </c>
      <c r="D19" s="7">
        <v>18742</v>
      </c>
      <c r="E19" s="7">
        <v>20975</v>
      </c>
      <c r="F19" s="7">
        <v>4467</v>
      </c>
      <c r="G19" s="7">
        <v>25442</v>
      </c>
      <c r="H19" s="8">
        <v>23.9217771475836</v>
      </c>
      <c r="I19" s="8">
        <v>145.98017621145374</v>
      </c>
      <c r="J19" s="9">
        <v>35.748586063387044</v>
      </c>
      <c r="L19" s="88">
        <f t="shared" si="3"/>
        <v>8463</v>
      </c>
      <c r="M19" s="88">
        <f t="shared" si="3"/>
        <v>908</v>
      </c>
      <c r="N19" s="89">
        <f t="shared" si="4"/>
        <v>10487.5</v>
      </c>
      <c r="O19" s="89">
        <f t="shared" si="4"/>
        <v>2233.5</v>
      </c>
      <c r="P19" s="90">
        <f t="shared" si="5"/>
        <v>2024.5</v>
      </c>
      <c r="Q19" s="90">
        <f t="shared" si="5"/>
        <v>1325.5</v>
      </c>
      <c r="R19" s="91">
        <f t="shared" si="0"/>
        <v>177.75423728813558</v>
      </c>
      <c r="S19" s="91">
        <f t="shared" si="1"/>
        <v>37.855932203389834</v>
      </c>
      <c r="T19" s="91">
        <f t="shared" si="2"/>
        <v>215.61016949152543</v>
      </c>
    </row>
    <row r="20" spans="1:20" ht="14.25">
      <c r="A20" s="10" t="s">
        <v>72</v>
      </c>
      <c r="B20" s="3">
        <v>0</v>
      </c>
      <c r="C20" s="3">
        <v>0</v>
      </c>
      <c r="D20" s="3">
        <v>0</v>
      </c>
      <c r="E20" s="3">
        <v>0</v>
      </c>
      <c r="F20" s="3">
        <v>0</v>
      </c>
      <c r="G20" s="3">
        <v>0</v>
      </c>
      <c r="H20" s="4">
        <v>0</v>
      </c>
      <c r="I20" s="4">
        <v>0</v>
      </c>
      <c r="J20" s="5">
        <v>0</v>
      </c>
      <c r="L20" s="88">
        <f t="shared" si="3"/>
        <v>0</v>
      </c>
      <c r="M20" s="88">
        <f t="shared" si="3"/>
        <v>0</v>
      </c>
      <c r="N20" s="89">
        <f t="shared" si="4"/>
        <v>0</v>
      </c>
      <c r="O20" s="89">
        <f t="shared" si="4"/>
        <v>0</v>
      </c>
      <c r="P20" s="90">
        <f t="shared" si="5"/>
        <v>0</v>
      </c>
      <c r="Q20" s="90">
        <f t="shared" si="5"/>
        <v>0</v>
      </c>
      <c r="R20" s="91">
        <f t="shared" si="0"/>
        <v>0</v>
      </c>
      <c r="S20" s="91">
        <f t="shared" si="1"/>
        <v>0</v>
      </c>
      <c r="T20" s="91">
        <f t="shared" si="2"/>
        <v>0</v>
      </c>
    </row>
    <row r="21" spans="1:20" ht="14.25">
      <c r="A21" s="6" t="s">
        <v>18</v>
      </c>
      <c r="B21" s="7">
        <v>15831</v>
      </c>
      <c r="C21" s="7">
        <v>1612</v>
      </c>
      <c r="D21" s="7">
        <v>17443</v>
      </c>
      <c r="E21" s="7">
        <v>17290</v>
      </c>
      <c r="F21" s="7">
        <v>3401</v>
      </c>
      <c r="G21" s="7">
        <v>20691</v>
      </c>
      <c r="H21" s="8">
        <v>9.216095003474196</v>
      </c>
      <c r="I21" s="8">
        <v>110.98014888337468</v>
      </c>
      <c r="J21" s="9">
        <v>18.620650117525656</v>
      </c>
      <c r="L21" s="88">
        <f t="shared" si="3"/>
        <v>7915.5</v>
      </c>
      <c r="M21" s="88">
        <f t="shared" si="3"/>
        <v>806</v>
      </c>
      <c r="N21" s="89">
        <f t="shared" si="4"/>
        <v>8645</v>
      </c>
      <c r="O21" s="89">
        <f t="shared" si="4"/>
        <v>1700.5</v>
      </c>
      <c r="P21" s="90">
        <f t="shared" si="5"/>
        <v>729.5</v>
      </c>
      <c r="Q21" s="90">
        <f t="shared" si="5"/>
        <v>894.5</v>
      </c>
      <c r="R21" s="91">
        <f t="shared" si="0"/>
        <v>146.52542372881356</v>
      </c>
      <c r="S21" s="91">
        <f t="shared" si="1"/>
        <v>28.822033898305083</v>
      </c>
      <c r="T21" s="91">
        <f t="shared" si="2"/>
        <v>175.34745762711864</v>
      </c>
    </row>
    <row r="22" spans="1:20" ht="14.25">
      <c r="A22" s="10" t="s">
        <v>19</v>
      </c>
      <c r="B22" s="3">
        <v>0</v>
      </c>
      <c r="C22" s="3">
        <v>0</v>
      </c>
      <c r="D22" s="3">
        <v>0</v>
      </c>
      <c r="E22" s="3">
        <v>0</v>
      </c>
      <c r="F22" s="3">
        <v>0</v>
      </c>
      <c r="G22" s="3">
        <v>0</v>
      </c>
      <c r="H22" s="4">
        <v>0</v>
      </c>
      <c r="I22" s="4">
        <v>0</v>
      </c>
      <c r="J22" s="5">
        <v>0</v>
      </c>
      <c r="L22" s="88">
        <f t="shared" si="3"/>
        <v>0</v>
      </c>
      <c r="M22" s="88">
        <f t="shared" si="3"/>
        <v>0</v>
      </c>
      <c r="N22" s="89">
        <f t="shared" si="4"/>
        <v>0</v>
      </c>
      <c r="O22" s="89">
        <f t="shared" si="4"/>
        <v>0</v>
      </c>
      <c r="P22" s="90">
        <f t="shared" si="5"/>
        <v>0</v>
      </c>
      <c r="Q22" s="90">
        <f t="shared" si="5"/>
        <v>0</v>
      </c>
      <c r="R22" s="91">
        <f t="shared" si="0"/>
        <v>0</v>
      </c>
      <c r="S22" s="91">
        <f t="shared" si="1"/>
        <v>0</v>
      </c>
      <c r="T22" s="91">
        <f t="shared" si="2"/>
        <v>0</v>
      </c>
    </row>
    <row r="23" spans="1:20" ht="14.25">
      <c r="A23" s="6" t="s">
        <v>20</v>
      </c>
      <c r="B23" s="7">
        <v>87423</v>
      </c>
      <c r="C23" s="7">
        <v>764</v>
      </c>
      <c r="D23" s="7">
        <v>88187</v>
      </c>
      <c r="E23" s="7">
        <v>105418</v>
      </c>
      <c r="F23" s="7">
        <v>1114</v>
      </c>
      <c r="G23" s="7">
        <v>106532</v>
      </c>
      <c r="H23" s="8">
        <v>20.583828054402158</v>
      </c>
      <c r="I23" s="8">
        <v>45.811518324607334</v>
      </c>
      <c r="J23" s="9">
        <v>20.802385839182648</v>
      </c>
      <c r="L23" s="88">
        <f t="shared" si="3"/>
        <v>43711.5</v>
      </c>
      <c r="M23" s="88">
        <f t="shared" si="3"/>
        <v>382</v>
      </c>
      <c r="N23" s="89">
        <f t="shared" si="4"/>
        <v>52709</v>
      </c>
      <c r="O23" s="89">
        <f t="shared" si="4"/>
        <v>557</v>
      </c>
      <c r="P23" s="90">
        <f t="shared" si="5"/>
        <v>8997.5</v>
      </c>
      <c r="Q23" s="90">
        <f t="shared" si="5"/>
        <v>175</v>
      </c>
      <c r="R23" s="91">
        <f t="shared" si="0"/>
        <v>893.3728813559322</v>
      </c>
      <c r="S23" s="91">
        <f t="shared" si="1"/>
        <v>9.440677966101696</v>
      </c>
      <c r="T23" s="91">
        <f t="shared" si="2"/>
        <v>902.8135593220339</v>
      </c>
    </row>
    <row r="24" spans="1:20" ht="14.25">
      <c r="A24" s="10" t="s">
        <v>21</v>
      </c>
      <c r="B24" s="3">
        <v>26780</v>
      </c>
      <c r="C24" s="3">
        <v>0</v>
      </c>
      <c r="D24" s="3">
        <v>26780</v>
      </c>
      <c r="E24" s="3">
        <v>30349</v>
      </c>
      <c r="F24" s="3">
        <v>367</v>
      </c>
      <c r="G24" s="3">
        <v>30716</v>
      </c>
      <c r="H24" s="4">
        <v>13.327109783420463</v>
      </c>
      <c r="I24" s="4">
        <v>0</v>
      </c>
      <c r="J24" s="5">
        <v>14.697535474234503</v>
      </c>
      <c r="L24" s="88">
        <f t="shared" si="3"/>
        <v>13390</v>
      </c>
      <c r="M24" s="88">
        <f t="shared" si="3"/>
        <v>0</v>
      </c>
      <c r="N24" s="89">
        <f t="shared" si="4"/>
        <v>15174.5</v>
      </c>
      <c r="O24" s="89">
        <f t="shared" si="4"/>
        <v>183.5</v>
      </c>
      <c r="P24" s="90">
        <f t="shared" si="5"/>
        <v>1784.5</v>
      </c>
      <c r="Q24" s="90">
        <f t="shared" si="5"/>
        <v>183.5</v>
      </c>
      <c r="R24" s="91">
        <f t="shared" si="0"/>
        <v>257.1949152542373</v>
      </c>
      <c r="S24" s="91">
        <f t="shared" si="1"/>
        <v>3.110169491525424</v>
      </c>
      <c r="T24" s="91">
        <f t="shared" si="2"/>
        <v>260.3050847457627</v>
      </c>
    </row>
    <row r="25" spans="1:20" ht="14.25">
      <c r="A25" s="6" t="s">
        <v>22</v>
      </c>
      <c r="B25" s="7">
        <v>28143</v>
      </c>
      <c r="C25" s="7">
        <v>6063</v>
      </c>
      <c r="D25" s="7">
        <v>34206</v>
      </c>
      <c r="E25" s="7">
        <v>29376</v>
      </c>
      <c r="F25" s="7">
        <v>10238</v>
      </c>
      <c r="G25" s="7">
        <v>39614</v>
      </c>
      <c r="H25" s="8">
        <v>4.381196034537896</v>
      </c>
      <c r="I25" s="8">
        <v>68.86030018142833</v>
      </c>
      <c r="J25" s="9">
        <v>15.810091796760803</v>
      </c>
      <c r="L25" s="88">
        <f t="shared" si="3"/>
        <v>14071.5</v>
      </c>
      <c r="M25" s="88">
        <f t="shared" si="3"/>
        <v>3031.5</v>
      </c>
      <c r="N25" s="89">
        <f t="shared" si="4"/>
        <v>14688</v>
      </c>
      <c r="O25" s="89">
        <f t="shared" si="4"/>
        <v>5119</v>
      </c>
      <c r="P25" s="90">
        <f t="shared" si="5"/>
        <v>616.5</v>
      </c>
      <c r="Q25" s="90">
        <f t="shared" si="5"/>
        <v>2087.5</v>
      </c>
      <c r="R25" s="91">
        <f t="shared" si="0"/>
        <v>248.94915254237287</v>
      </c>
      <c r="S25" s="91">
        <f t="shared" si="1"/>
        <v>86.76271186440678</v>
      </c>
      <c r="T25" s="91">
        <f t="shared" si="2"/>
        <v>335.7118644067797</v>
      </c>
    </row>
    <row r="26" spans="1:20" ht="14.25">
      <c r="A26" s="10" t="s">
        <v>23</v>
      </c>
      <c r="B26" s="3">
        <v>16155</v>
      </c>
      <c r="C26" s="3">
        <v>385</v>
      </c>
      <c r="D26" s="3">
        <v>16540</v>
      </c>
      <c r="E26" s="3">
        <v>17409</v>
      </c>
      <c r="F26" s="3">
        <v>347</v>
      </c>
      <c r="G26" s="3">
        <v>17756</v>
      </c>
      <c r="H26" s="4">
        <v>7.76230269266481</v>
      </c>
      <c r="I26" s="4">
        <v>-9.87012987012987</v>
      </c>
      <c r="J26" s="5">
        <v>7.351874244256348</v>
      </c>
      <c r="L26" s="88">
        <f t="shared" si="3"/>
        <v>8077.5</v>
      </c>
      <c r="M26" s="88">
        <f t="shared" si="3"/>
        <v>192.5</v>
      </c>
      <c r="N26" s="89">
        <f t="shared" si="4"/>
        <v>8704.5</v>
      </c>
      <c r="O26" s="89">
        <f t="shared" si="4"/>
        <v>173.5</v>
      </c>
      <c r="P26" s="90">
        <f t="shared" si="5"/>
        <v>627</v>
      </c>
      <c r="Q26" s="90">
        <f t="shared" si="5"/>
        <v>-19</v>
      </c>
      <c r="R26" s="91">
        <f t="shared" si="0"/>
        <v>147.53389830508473</v>
      </c>
      <c r="S26" s="91">
        <f t="shared" si="1"/>
        <v>2.940677966101695</v>
      </c>
      <c r="T26" s="91">
        <f t="shared" si="2"/>
        <v>150.47457627118644</v>
      </c>
    </row>
    <row r="27" spans="1:20" ht="14.25">
      <c r="A27" s="6" t="s">
        <v>24</v>
      </c>
      <c r="B27" s="7">
        <v>0</v>
      </c>
      <c r="C27" s="7">
        <v>0</v>
      </c>
      <c r="D27" s="7">
        <v>0</v>
      </c>
      <c r="E27" s="7">
        <v>0</v>
      </c>
      <c r="F27" s="7">
        <v>0</v>
      </c>
      <c r="G27" s="7">
        <v>0</v>
      </c>
      <c r="H27" s="8">
        <v>0</v>
      </c>
      <c r="I27" s="8">
        <v>0</v>
      </c>
      <c r="J27" s="9">
        <v>0</v>
      </c>
      <c r="L27" s="88">
        <f t="shared" si="3"/>
        <v>0</v>
      </c>
      <c r="M27" s="88">
        <f t="shared" si="3"/>
        <v>0</v>
      </c>
      <c r="N27" s="89">
        <f t="shared" si="4"/>
        <v>0</v>
      </c>
      <c r="O27" s="89">
        <f t="shared" si="4"/>
        <v>0</v>
      </c>
      <c r="P27" s="90">
        <f t="shared" si="5"/>
        <v>0</v>
      </c>
      <c r="Q27" s="90">
        <f t="shared" si="5"/>
        <v>0</v>
      </c>
      <c r="R27" s="91">
        <f t="shared" si="0"/>
        <v>0</v>
      </c>
      <c r="S27" s="91">
        <f t="shared" si="1"/>
        <v>0</v>
      </c>
      <c r="T27" s="91">
        <f t="shared" si="2"/>
        <v>0</v>
      </c>
    </row>
    <row r="28" spans="1:20" ht="14.25">
      <c r="A28" s="10" t="s">
        <v>25</v>
      </c>
      <c r="B28" s="3">
        <v>66532</v>
      </c>
      <c r="C28" s="3">
        <v>2301</v>
      </c>
      <c r="D28" s="3">
        <v>68833</v>
      </c>
      <c r="E28" s="3">
        <v>72224</v>
      </c>
      <c r="F28" s="3">
        <v>3206</v>
      </c>
      <c r="G28" s="3">
        <v>75430</v>
      </c>
      <c r="H28" s="4">
        <v>8.555281668971322</v>
      </c>
      <c r="I28" s="4">
        <v>39.330725771403735</v>
      </c>
      <c r="J28" s="5">
        <v>9.584065782400883</v>
      </c>
      <c r="L28" s="88">
        <f t="shared" si="3"/>
        <v>33266</v>
      </c>
      <c r="M28" s="88">
        <f t="shared" si="3"/>
        <v>1150.5</v>
      </c>
      <c r="N28" s="89">
        <f t="shared" si="4"/>
        <v>36112</v>
      </c>
      <c r="O28" s="89">
        <f t="shared" si="4"/>
        <v>1603</v>
      </c>
      <c r="P28" s="90">
        <f t="shared" si="5"/>
        <v>2846</v>
      </c>
      <c r="Q28" s="90">
        <f t="shared" si="5"/>
        <v>452.5</v>
      </c>
      <c r="R28" s="91">
        <f t="shared" si="0"/>
        <v>612.0677966101695</v>
      </c>
      <c r="S28" s="91">
        <f t="shared" si="1"/>
        <v>27.16949152542373</v>
      </c>
      <c r="T28" s="91">
        <f t="shared" si="2"/>
        <v>639.2372881355932</v>
      </c>
    </row>
    <row r="29" spans="1:20" ht="14.25">
      <c r="A29" s="6" t="s">
        <v>26</v>
      </c>
      <c r="B29" s="7">
        <v>262034</v>
      </c>
      <c r="C29" s="7">
        <v>16120</v>
      </c>
      <c r="D29" s="7">
        <v>278154</v>
      </c>
      <c r="E29" s="7">
        <v>324233</v>
      </c>
      <c r="F29" s="7">
        <v>19791</v>
      </c>
      <c r="G29" s="7">
        <v>344024</v>
      </c>
      <c r="H29" s="8">
        <v>23.73699596235603</v>
      </c>
      <c r="I29" s="8">
        <v>22.772952853598014</v>
      </c>
      <c r="J29" s="9">
        <v>23.681126282562897</v>
      </c>
      <c r="L29" s="88">
        <f t="shared" si="3"/>
        <v>131017</v>
      </c>
      <c r="M29" s="88">
        <f t="shared" si="3"/>
        <v>8060</v>
      </c>
      <c r="N29" s="89">
        <f t="shared" si="4"/>
        <v>162116.5</v>
      </c>
      <c r="O29" s="89">
        <f t="shared" si="4"/>
        <v>9895.5</v>
      </c>
      <c r="P29" s="90">
        <f t="shared" si="5"/>
        <v>31099.5</v>
      </c>
      <c r="Q29" s="90">
        <f t="shared" si="5"/>
        <v>1835.5</v>
      </c>
      <c r="R29" s="91">
        <f t="shared" si="0"/>
        <v>2747.737288135593</v>
      </c>
      <c r="S29" s="91">
        <f t="shared" si="1"/>
        <v>167.72033898305085</v>
      </c>
      <c r="T29" s="91">
        <f t="shared" si="2"/>
        <v>2915.4576271186443</v>
      </c>
    </row>
    <row r="30" spans="1:20" ht="14.25">
      <c r="A30" s="10" t="s">
        <v>27</v>
      </c>
      <c r="B30" s="3">
        <v>118518</v>
      </c>
      <c r="C30" s="3">
        <v>6139</v>
      </c>
      <c r="D30" s="3">
        <v>124657</v>
      </c>
      <c r="E30" s="3">
        <v>133135</v>
      </c>
      <c r="F30" s="3">
        <v>7205</v>
      </c>
      <c r="G30" s="3">
        <v>140340</v>
      </c>
      <c r="H30" s="4">
        <v>12.33314770752122</v>
      </c>
      <c r="I30" s="4">
        <v>17.364391594722267</v>
      </c>
      <c r="J30" s="5">
        <v>12.580922050105489</v>
      </c>
      <c r="L30" s="88">
        <f t="shared" si="3"/>
        <v>59259</v>
      </c>
      <c r="M30" s="88">
        <f t="shared" si="3"/>
        <v>3069.5</v>
      </c>
      <c r="N30" s="89">
        <f t="shared" si="4"/>
        <v>66567.5</v>
      </c>
      <c r="O30" s="89">
        <f t="shared" si="4"/>
        <v>3602.5</v>
      </c>
      <c r="P30" s="90">
        <f t="shared" si="5"/>
        <v>7308.5</v>
      </c>
      <c r="Q30" s="90">
        <f t="shared" si="5"/>
        <v>533</v>
      </c>
      <c r="R30" s="91">
        <f t="shared" si="0"/>
        <v>1128.2627118644068</v>
      </c>
      <c r="S30" s="91">
        <f t="shared" si="1"/>
        <v>61.059322033898304</v>
      </c>
      <c r="T30" s="91">
        <f t="shared" si="2"/>
        <v>1189.322033898305</v>
      </c>
    </row>
    <row r="31" spans="1:20" ht="14.25">
      <c r="A31" s="6" t="s">
        <v>64</v>
      </c>
      <c r="B31" s="7">
        <v>53095</v>
      </c>
      <c r="C31" s="7">
        <v>189</v>
      </c>
      <c r="D31" s="7">
        <v>53284</v>
      </c>
      <c r="E31" s="7">
        <v>60774</v>
      </c>
      <c r="F31" s="7">
        <v>359</v>
      </c>
      <c r="G31" s="7">
        <v>61133</v>
      </c>
      <c r="H31" s="8">
        <v>14.462755438365193</v>
      </c>
      <c r="I31" s="8">
        <v>89.94708994708994</v>
      </c>
      <c r="J31" s="9">
        <v>14.730500713159673</v>
      </c>
      <c r="L31" s="88">
        <f t="shared" si="3"/>
        <v>26547.5</v>
      </c>
      <c r="M31" s="88">
        <f t="shared" si="3"/>
        <v>94.5</v>
      </c>
      <c r="N31" s="89">
        <f t="shared" si="4"/>
        <v>30387</v>
      </c>
      <c r="O31" s="89">
        <f t="shared" si="4"/>
        <v>179.5</v>
      </c>
      <c r="P31" s="90">
        <f t="shared" si="5"/>
        <v>3839.5</v>
      </c>
      <c r="Q31" s="90">
        <f t="shared" si="5"/>
        <v>85</v>
      </c>
      <c r="R31" s="91">
        <f t="shared" si="0"/>
        <v>515.0338983050848</v>
      </c>
      <c r="S31" s="91">
        <f t="shared" si="1"/>
        <v>3.042372881355932</v>
      </c>
      <c r="T31" s="91">
        <f t="shared" si="2"/>
        <v>518.0762711864407</v>
      </c>
    </row>
    <row r="32" spans="1:20" ht="14.25">
      <c r="A32" s="10" t="s">
        <v>73</v>
      </c>
      <c r="B32" s="3">
        <v>0</v>
      </c>
      <c r="C32" s="3">
        <v>11038</v>
      </c>
      <c r="D32" s="3">
        <v>11038</v>
      </c>
      <c r="E32" s="3">
        <v>0</v>
      </c>
      <c r="F32" s="3">
        <v>15797</v>
      </c>
      <c r="G32" s="3">
        <v>15797</v>
      </c>
      <c r="H32" s="4">
        <v>0</v>
      </c>
      <c r="I32" s="4">
        <v>43.11469469106722</v>
      </c>
      <c r="J32" s="5">
        <v>43.11469469106722</v>
      </c>
      <c r="L32" s="88">
        <f t="shared" si="3"/>
        <v>0</v>
      </c>
      <c r="M32" s="88">
        <f t="shared" si="3"/>
        <v>5519</v>
      </c>
      <c r="N32" s="89">
        <f t="shared" si="4"/>
        <v>0</v>
      </c>
      <c r="O32" s="89">
        <f t="shared" si="4"/>
        <v>7898.5</v>
      </c>
      <c r="P32" s="90">
        <f t="shared" si="5"/>
        <v>0</v>
      </c>
      <c r="Q32" s="90">
        <f t="shared" si="5"/>
        <v>2379.5</v>
      </c>
      <c r="R32" s="91">
        <f t="shared" si="0"/>
        <v>0</v>
      </c>
      <c r="S32" s="91">
        <f t="shared" si="1"/>
        <v>133.8728813559322</v>
      </c>
      <c r="T32" s="91">
        <f t="shared" si="2"/>
        <v>133.8728813559322</v>
      </c>
    </row>
    <row r="33" spans="1:20" ht="14.25">
      <c r="A33" s="6" t="s">
        <v>60</v>
      </c>
      <c r="B33" s="7">
        <v>13460</v>
      </c>
      <c r="C33" s="7">
        <v>0</v>
      </c>
      <c r="D33" s="7">
        <v>13460</v>
      </c>
      <c r="E33" s="7">
        <v>5130</v>
      </c>
      <c r="F33" s="7">
        <v>0</v>
      </c>
      <c r="G33" s="7">
        <v>5130</v>
      </c>
      <c r="H33" s="8">
        <v>-61.88707280832095</v>
      </c>
      <c r="I33" s="8">
        <v>0</v>
      </c>
      <c r="J33" s="9">
        <v>-61.88707280832095</v>
      </c>
      <c r="L33" s="88">
        <f t="shared" si="3"/>
        <v>6730</v>
      </c>
      <c r="M33" s="88">
        <f t="shared" si="3"/>
        <v>0</v>
      </c>
      <c r="N33" s="89">
        <f t="shared" si="4"/>
        <v>2565</v>
      </c>
      <c r="O33" s="89">
        <f t="shared" si="4"/>
        <v>0</v>
      </c>
      <c r="P33" s="90">
        <f t="shared" si="5"/>
        <v>-4165</v>
      </c>
      <c r="Q33" s="90">
        <f t="shared" si="5"/>
        <v>0</v>
      </c>
      <c r="R33" s="91">
        <f t="shared" si="0"/>
        <v>43.47457627118644</v>
      </c>
      <c r="S33" s="91">
        <f t="shared" si="1"/>
        <v>0</v>
      </c>
      <c r="T33" s="91">
        <f t="shared" si="2"/>
        <v>43.47457627118644</v>
      </c>
    </row>
    <row r="34" spans="1:20" ht="14.25">
      <c r="A34" s="10" t="s">
        <v>28</v>
      </c>
      <c r="B34" s="3">
        <v>101466</v>
      </c>
      <c r="C34" s="3">
        <v>13860</v>
      </c>
      <c r="D34" s="3">
        <v>115326</v>
      </c>
      <c r="E34" s="3">
        <v>16718</v>
      </c>
      <c r="F34" s="3">
        <v>0</v>
      </c>
      <c r="G34" s="3">
        <v>16718</v>
      </c>
      <c r="H34" s="4">
        <v>-83.52354483275187</v>
      </c>
      <c r="I34" s="4">
        <v>-100</v>
      </c>
      <c r="J34" s="5">
        <v>-85.50370254756082</v>
      </c>
      <c r="L34" s="88">
        <f t="shared" si="3"/>
        <v>50733</v>
      </c>
      <c r="M34" s="88">
        <f t="shared" si="3"/>
        <v>6930</v>
      </c>
      <c r="N34" s="89">
        <f t="shared" si="4"/>
        <v>8359</v>
      </c>
      <c r="O34" s="89">
        <f t="shared" si="4"/>
        <v>0</v>
      </c>
      <c r="P34" s="90">
        <f t="shared" si="5"/>
        <v>-42374</v>
      </c>
      <c r="Q34" s="90">
        <f t="shared" si="5"/>
        <v>-6930</v>
      </c>
      <c r="R34" s="91">
        <f t="shared" si="0"/>
        <v>141.67796610169492</v>
      </c>
      <c r="S34" s="91">
        <f t="shared" si="1"/>
        <v>0</v>
      </c>
      <c r="T34" s="91">
        <f t="shared" si="2"/>
        <v>141.67796610169492</v>
      </c>
    </row>
    <row r="35" spans="1:20" ht="14.25">
      <c r="A35" s="6" t="s">
        <v>59</v>
      </c>
      <c r="B35" s="7">
        <v>46317</v>
      </c>
      <c r="C35" s="7">
        <v>0</v>
      </c>
      <c r="D35" s="7">
        <v>46317</v>
      </c>
      <c r="E35" s="7">
        <v>53145</v>
      </c>
      <c r="F35" s="7">
        <v>406</v>
      </c>
      <c r="G35" s="7">
        <v>53551</v>
      </c>
      <c r="H35" s="8">
        <v>14.741887427942224</v>
      </c>
      <c r="I35" s="8">
        <v>0</v>
      </c>
      <c r="J35" s="9">
        <v>15.618455426733165</v>
      </c>
      <c r="L35" s="88">
        <f t="shared" si="3"/>
        <v>23158.5</v>
      </c>
      <c r="M35" s="88">
        <f t="shared" si="3"/>
        <v>0</v>
      </c>
      <c r="N35" s="89">
        <f t="shared" si="4"/>
        <v>26572.5</v>
      </c>
      <c r="O35" s="89">
        <f t="shared" si="4"/>
        <v>203</v>
      </c>
      <c r="P35" s="90">
        <f t="shared" si="5"/>
        <v>3414</v>
      </c>
      <c r="Q35" s="90">
        <f t="shared" si="5"/>
        <v>203</v>
      </c>
      <c r="R35" s="91">
        <f t="shared" si="0"/>
        <v>450.3813559322034</v>
      </c>
      <c r="S35" s="91">
        <f t="shared" si="1"/>
        <v>3.440677966101695</v>
      </c>
      <c r="T35" s="91">
        <f t="shared" si="2"/>
        <v>453.8220338983051</v>
      </c>
    </row>
    <row r="36" spans="1:20" ht="14.25">
      <c r="A36" s="10" t="s">
        <v>29</v>
      </c>
      <c r="B36" s="3">
        <v>8712</v>
      </c>
      <c r="C36" s="3">
        <v>832</v>
      </c>
      <c r="D36" s="3">
        <v>9544</v>
      </c>
      <c r="E36" s="3">
        <v>7762</v>
      </c>
      <c r="F36" s="3">
        <v>2649</v>
      </c>
      <c r="G36" s="3">
        <v>10411</v>
      </c>
      <c r="H36" s="4">
        <v>-10.904499540863178</v>
      </c>
      <c r="I36" s="4">
        <v>218.3894230769231</v>
      </c>
      <c r="J36" s="5">
        <v>9.084241408214586</v>
      </c>
      <c r="L36" s="88">
        <f t="shared" si="3"/>
        <v>4356</v>
      </c>
      <c r="M36" s="88">
        <f t="shared" si="3"/>
        <v>416</v>
      </c>
      <c r="N36" s="89">
        <f t="shared" si="4"/>
        <v>3881</v>
      </c>
      <c r="O36" s="89">
        <f t="shared" si="4"/>
        <v>1324.5</v>
      </c>
      <c r="P36" s="90">
        <f t="shared" si="5"/>
        <v>-475</v>
      </c>
      <c r="Q36" s="90">
        <f t="shared" si="5"/>
        <v>908.5</v>
      </c>
      <c r="R36" s="91">
        <f t="shared" si="0"/>
        <v>65.77966101694915</v>
      </c>
      <c r="S36" s="91">
        <f t="shared" si="1"/>
        <v>22.449152542372882</v>
      </c>
      <c r="T36" s="91">
        <f t="shared" si="2"/>
        <v>88.22881355932203</v>
      </c>
    </row>
    <row r="37" spans="1:20" ht="14.25">
      <c r="A37" s="6" t="s">
        <v>30</v>
      </c>
      <c r="B37" s="7">
        <v>16881</v>
      </c>
      <c r="C37" s="7">
        <v>433</v>
      </c>
      <c r="D37" s="7">
        <v>17314</v>
      </c>
      <c r="E37" s="7">
        <v>36556</v>
      </c>
      <c r="F37" s="7">
        <v>428</v>
      </c>
      <c r="G37" s="7">
        <v>36984</v>
      </c>
      <c r="H37" s="8">
        <v>116.55115218292755</v>
      </c>
      <c r="I37" s="8">
        <v>-1.1547344110854503</v>
      </c>
      <c r="J37" s="9">
        <v>113.6074852720342</v>
      </c>
      <c r="L37" s="88">
        <f t="shared" si="3"/>
        <v>8440.5</v>
      </c>
      <c r="M37" s="88">
        <f t="shared" si="3"/>
        <v>216.5</v>
      </c>
      <c r="N37" s="89">
        <f t="shared" si="4"/>
        <v>18278</v>
      </c>
      <c r="O37" s="89">
        <f t="shared" si="4"/>
        <v>214</v>
      </c>
      <c r="P37" s="90">
        <f t="shared" si="5"/>
        <v>9837.5</v>
      </c>
      <c r="Q37" s="90">
        <f t="shared" si="5"/>
        <v>-2.5</v>
      </c>
      <c r="R37" s="91">
        <f t="shared" si="0"/>
        <v>309.79661016949154</v>
      </c>
      <c r="S37" s="91">
        <f t="shared" si="1"/>
        <v>3.6271186440677967</v>
      </c>
      <c r="T37" s="91">
        <f t="shared" si="2"/>
        <v>313.42372881355936</v>
      </c>
    </row>
    <row r="38" spans="1:20" ht="14.25">
      <c r="A38" s="10" t="s">
        <v>37</v>
      </c>
      <c r="B38" s="3">
        <v>50940</v>
      </c>
      <c r="C38" s="3">
        <v>878</v>
      </c>
      <c r="D38" s="3">
        <v>51818</v>
      </c>
      <c r="E38" s="3">
        <v>58526</v>
      </c>
      <c r="F38" s="3">
        <v>906</v>
      </c>
      <c r="G38" s="3">
        <v>59432</v>
      </c>
      <c r="H38" s="4">
        <v>14.892029839026305</v>
      </c>
      <c r="I38" s="4">
        <v>3.189066059225513</v>
      </c>
      <c r="J38" s="5">
        <v>14.693735767493921</v>
      </c>
      <c r="L38" s="88">
        <f t="shared" si="3"/>
        <v>25470</v>
      </c>
      <c r="M38" s="88">
        <f t="shared" si="3"/>
        <v>439</v>
      </c>
      <c r="N38" s="89">
        <f t="shared" si="4"/>
        <v>29263</v>
      </c>
      <c r="O38" s="89">
        <f t="shared" si="4"/>
        <v>453</v>
      </c>
      <c r="P38" s="90">
        <f t="shared" si="5"/>
        <v>3793</v>
      </c>
      <c r="Q38" s="90">
        <f t="shared" si="5"/>
        <v>14</v>
      </c>
      <c r="R38" s="91">
        <f t="shared" si="0"/>
        <v>495.9830508474576</v>
      </c>
      <c r="S38" s="91">
        <f t="shared" si="1"/>
        <v>7.677966101694915</v>
      </c>
      <c r="T38" s="91">
        <f t="shared" si="2"/>
        <v>503.6610169491525</v>
      </c>
    </row>
    <row r="39" spans="1:20" ht="14.25">
      <c r="A39" s="6" t="s">
        <v>31</v>
      </c>
      <c r="B39" s="7">
        <v>87729</v>
      </c>
      <c r="C39" s="7">
        <v>0</v>
      </c>
      <c r="D39" s="7">
        <v>87729</v>
      </c>
      <c r="E39" s="7">
        <v>116256</v>
      </c>
      <c r="F39" s="7">
        <v>0</v>
      </c>
      <c r="G39" s="7">
        <v>116256</v>
      </c>
      <c r="H39" s="8">
        <v>32.5171835994939</v>
      </c>
      <c r="I39" s="8">
        <v>0</v>
      </c>
      <c r="J39" s="9">
        <v>32.5171835994939</v>
      </c>
      <c r="L39" s="88">
        <f t="shared" si="3"/>
        <v>43864.5</v>
      </c>
      <c r="M39" s="88">
        <f t="shared" si="3"/>
        <v>0</v>
      </c>
      <c r="N39" s="89">
        <f t="shared" si="4"/>
        <v>58128</v>
      </c>
      <c r="O39" s="89">
        <f t="shared" si="4"/>
        <v>0</v>
      </c>
      <c r="P39" s="90">
        <f t="shared" si="5"/>
        <v>14263.5</v>
      </c>
      <c r="Q39" s="90">
        <f t="shared" si="5"/>
        <v>0</v>
      </c>
      <c r="R39" s="91">
        <f t="shared" si="0"/>
        <v>985.2203389830509</v>
      </c>
      <c r="S39" s="91">
        <f t="shared" si="1"/>
        <v>0</v>
      </c>
      <c r="T39" s="91">
        <f t="shared" si="2"/>
        <v>985.2203389830509</v>
      </c>
    </row>
    <row r="40" spans="1:20" ht="14.25">
      <c r="A40" s="10" t="s">
        <v>32</v>
      </c>
      <c r="B40" s="3">
        <v>8349</v>
      </c>
      <c r="C40" s="3">
        <v>313</v>
      </c>
      <c r="D40" s="3">
        <v>8662</v>
      </c>
      <c r="E40" s="3">
        <v>10114</v>
      </c>
      <c r="F40" s="3">
        <v>1574</v>
      </c>
      <c r="G40" s="3">
        <v>11688</v>
      </c>
      <c r="H40" s="4">
        <v>21.14025631812193</v>
      </c>
      <c r="I40" s="4">
        <v>402.87539936102235</v>
      </c>
      <c r="J40" s="5">
        <v>34.93419533595012</v>
      </c>
      <c r="L40" s="88">
        <f t="shared" si="3"/>
        <v>4174.5</v>
      </c>
      <c r="M40" s="88">
        <f t="shared" si="3"/>
        <v>156.5</v>
      </c>
      <c r="N40" s="89">
        <f t="shared" si="4"/>
        <v>5057</v>
      </c>
      <c r="O40" s="89">
        <f t="shared" si="4"/>
        <v>787</v>
      </c>
      <c r="P40" s="90">
        <f t="shared" si="5"/>
        <v>882.5</v>
      </c>
      <c r="Q40" s="90">
        <f t="shared" si="5"/>
        <v>630.5</v>
      </c>
      <c r="R40" s="91">
        <f t="shared" si="0"/>
        <v>85.71186440677967</v>
      </c>
      <c r="S40" s="91">
        <f t="shared" si="1"/>
        <v>13.338983050847459</v>
      </c>
      <c r="T40" s="91">
        <f t="shared" si="2"/>
        <v>99.05084745762713</v>
      </c>
    </row>
    <row r="41" spans="1:20" ht="14.25">
      <c r="A41" s="6" t="s">
        <v>33</v>
      </c>
      <c r="B41" s="7">
        <v>262741</v>
      </c>
      <c r="C41" s="7">
        <v>59281</v>
      </c>
      <c r="D41" s="7">
        <v>322022</v>
      </c>
      <c r="E41" s="7">
        <v>303714</v>
      </c>
      <c r="F41" s="7">
        <v>79419</v>
      </c>
      <c r="G41" s="7">
        <v>383133</v>
      </c>
      <c r="H41" s="8">
        <v>15.594444719324354</v>
      </c>
      <c r="I41" s="8">
        <v>33.970412105058955</v>
      </c>
      <c r="J41" s="9">
        <v>18.977274844575838</v>
      </c>
      <c r="L41" s="88">
        <f t="shared" si="3"/>
        <v>131370.5</v>
      </c>
      <c r="M41" s="88">
        <f t="shared" si="3"/>
        <v>29640.5</v>
      </c>
      <c r="N41" s="89">
        <f t="shared" si="4"/>
        <v>151857</v>
      </c>
      <c r="O41" s="89">
        <f t="shared" si="4"/>
        <v>39709.5</v>
      </c>
      <c r="P41" s="90">
        <f t="shared" si="5"/>
        <v>20486.5</v>
      </c>
      <c r="Q41" s="90">
        <f t="shared" si="5"/>
        <v>10069</v>
      </c>
      <c r="R41" s="91">
        <f t="shared" si="0"/>
        <v>2573.8474576271187</v>
      </c>
      <c r="S41" s="91">
        <f t="shared" si="1"/>
        <v>673.042372881356</v>
      </c>
      <c r="T41" s="91">
        <f t="shared" si="2"/>
        <v>3246.889830508475</v>
      </c>
    </row>
    <row r="42" spans="1:20" ht="14.25">
      <c r="A42" s="10" t="s">
        <v>34</v>
      </c>
      <c r="B42" s="3">
        <v>0</v>
      </c>
      <c r="C42" s="3">
        <v>360</v>
      </c>
      <c r="D42" s="3">
        <v>360</v>
      </c>
      <c r="E42" s="3">
        <v>0</v>
      </c>
      <c r="F42" s="3">
        <v>369</v>
      </c>
      <c r="G42" s="3">
        <v>369</v>
      </c>
      <c r="H42" s="4">
        <v>0</v>
      </c>
      <c r="I42" s="4">
        <v>2.5</v>
      </c>
      <c r="J42" s="5">
        <v>2.5</v>
      </c>
      <c r="L42" s="88">
        <f t="shared" si="3"/>
        <v>0</v>
      </c>
      <c r="M42" s="88">
        <f t="shared" si="3"/>
        <v>180</v>
      </c>
      <c r="N42" s="89">
        <f t="shared" si="4"/>
        <v>0</v>
      </c>
      <c r="O42" s="89">
        <f t="shared" si="4"/>
        <v>184.5</v>
      </c>
      <c r="P42" s="90">
        <f t="shared" si="5"/>
        <v>0</v>
      </c>
      <c r="Q42" s="90">
        <f t="shared" si="5"/>
        <v>4.5</v>
      </c>
      <c r="R42" s="91">
        <f t="shared" si="0"/>
        <v>0</v>
      </c>
      <c r="S42" s="91">
        <f t="shared" si="1"/>
        <v>3.1271186440677967</v>
      </c>
      <c r="T42" s="91">
        <f t="shared" si="2"/>
        <v>3.1271186440677967</v>
      </c>
    </row>
    <row r="43" spans="1:20" ht="14.25">
      <c r="A43" s="6" t="s">
        <v>35</v>
      </c>
      <c r="B43" s="7">
        <v>103003</v>
      </c>
      <c r="C43" s="7">
        <v>23166</v>
      </c>
      <c r="D43" s="7">
        <v>126169</v>
      </c>
      <c r="E43" s="7">
        <v>122418</v>
      </c>
      <c r="F43" s="7">
        <v>36172</v>
      </c>
      <c r="G43" s="7">
        <v>158590</v>
      </c>
      <c r="H43" s="8">
        <v>18.848965564109783</v>
      </c>
      <c r="I43" s="8">
        <v>56.14262280928948</v>
      </c>
      <c r="J43" s="9">
        <v>25.696486458638812</v>
      </c>
      <c r="L43" s="88">
        <f t="shared" si="3"/>
        <v>51501.5</v>
      </c>
      <c r="M43" s="88">
        <f t="shared" si="3"/>
        <v>11583</v>
      </c>
      <c r="N43" s="89">
        <f t="shared" si="4"/>
        <v>61209</v>
      </c>
      <c r="O43" s="89">
        <f t="shared" si="4"/>
        <v>18086</v>
      </c>
      <c r="P43" s="90">
        <f t="shared" si="5"/>
        <v>9707.5</v>
      </c>
      <c r="Q43" s="90">
        <f t="shared" si="5"/>
        <v>6503</v>
      </c>
      <c r="R43" s="91">
        <f t="shared" si="0"/>
        <v>1037.4406779661017</v>
      </c>
      <c r="S43" s="91">
        <f t="shared" si="1"/>
        <v>306.54237288135596</v>
      </c>
      <c r="T43" s="91">
        <f t="shared" si="2"/>
        <v>1343.9830508474577</v>
      </c>
    </row>
    <row r="44" spans="1:20" ht="14.25">
      <c r="A44" s="10" t="s">
        <v>36</v>
      </c>
      <c r="B44" s="3">
        <v>74277</v>
      </c>
      <c r="C44" s="3">
        <v>1249</v>
      </c>
      <c r="D44" s="3">
        <v>75526</v>
      </c>
      <c r="E44" s="3">
        <v>125753</v>
      </c>
      <c r="F44" s="3">
        <v>741</v>
      </c>
      <c r="G44" s="3">
        <v>126494</v>
      </c>
      <c r="H44" s="4">
        <v>69.30274512971714</v>
      </c>
      <c r="I44" s="4">
        <v>-40.672538030424334</v>
      </c>
      <c r="J44" s="5">
        <v>67.48404522945741</v>
      </c>
      <c r="L44" s="88">
        <f t="shared" si="3"/>
        <v>37138.5</v>
      </c>
      <c r="M44" s="88">
        <f t="shared" si="3"/>
        <v>624.5</v>
      </c>
      <c r="N44" s="89">
        <f t="shared" si="4"/>
        <v>62876.5</v>
      </c>
      <c r="O44" s="89">
        <f t="shared" si="4"/>
        <v>370.5</v>
      </c>
      <c r="P44" s="90">
        <f t="shared" si="5"/>
        <v>25738</v>
      </c>
      <c r="Q44" s="90">
        <f t="shared" si="5"/>
        <v>-254</v>
      </c>
      <c r="R44" s="91">
        <f t="shared" si="0"/>
        <v>1065.7033898305085</v>
      </c>
      <c r="S44" s="91">
        <f t="shared" si="1"/>
        <v>6.279661016949152</v>
      </c>
      <c r="T44" s="91">
        <f t="shared" si="2"/>
        <v>1071.9830508474577</v>
      </c>
    </row>
    <row r="45" spans="1:20" ht="14.25">
      <c r="A45" s="6" t="s">
        <v>65</v>
      </c>
      <c r="B45" s="7">
        <v>111906</v>
      </c>
      <c r="C45" s="7">
        <v>991</v>
      </c>
      <c r="D45" s="7">
        <v>112897</v>
      </c>
      <c r="E45" s="7">
        <v>125837</v>
      </c>
      <c r="F45" s="7">
        <v>813</v>
      </c>
      <c r="G45" s="7">
        <v>126650</v>
      </c>
      <c r="H45" s="8">
        <v>12.448840991546477</v>
      </c>
      <c r="I45" s="8">
        <v>-17.961654894046415</v>
      </c>
      <c r="J45" s="9">
        <v>12.181900316217437</v>
      </c>
      <c r="L45" s="88">
        <f t="shared" si="3"/>
        <v>55953</v>
      </c>
      <c r="M45" s="88">
        <f t="shared" si="3"/>
        <v>495.5</v>
      </c>
      <c r="N45" s="89">
        <f t="shared" si="4"/>
        <v>62918.5</v>
      </c>
      <c r="O45" s="89">
        <f t="shared" si="4"/>
        <v>406.5</v>
      </c>
      <c r="P45" s="90">
        <f t="shared" si="5"/>
        <v>6965.5</v>
      </c>
      <c r="Q45" s="90">
        <f t="shared" si="5"/>
        <v>-89</v>
      </c>
      <c r="R45" s="91">
        <f t="shared" si="0"/>
        <v>1066.415254237288</v>
      </c>
      <c r="S45" s="91">
        <f t="shared" si="1"/>
        <v>6.889830508474576</v>
      </c>
      <c r="T45" s="91">
        <f t="shared" si="2"/>
        <v>1073.3050847457628</v>
      </c>
    </row>
    <row r="46" spans="1:20" ht="14.25">
      <c r="A46" s="10" t="s">
        <v>66</v>
      </c>
      <c r="B46" s="3">
        <v>61473</v>
      </c>
      <c r="C46" s="3">
        <v>139</v>
      </c>
      <c r="D46" s="3">
        <v>61612</v>
      </c>
      <c r="E46" s="3">
        <v>78103</v>
      </c>
      <c r="F46" s="3">
        <v>339</v>
      </c>
      <c r="G46" s="3">
        <v>78442</v>
      </c>
      <c r="H46" s="4">
        <v>27.05252712573</v>
      </c>
      <c r="I46" s="4">
        <v>143.88489208633092</v>
      </c>
      <c r="J46" s="5">
        <v>27.316107251834058</v>
      </c>
      <c r="L46" s="88">
        <f t="shared" si="3"/>
        <v>30736.5</v>
      </c>
      <c r="M46" s="88">
        <f t="shared" si="3"/>
        <v>69.5</v>
      </c>
      <c r="N46" s="89">
        <f t="shared" si="4"/>
        <v>39051.5</v>
      </c>
      <c r="O46" s="89">
        <f t="shared" si="4"/>
        <v>169.5</v>
      </c>
      <c r="P46" s="90">
        <f t="shared" si="5"/>
        <v>8315</v>
      </c>
      <c r="Q46" s="90">
        <f t="shared" si="5"/>
        <v>100</v>
      </c>
      <c r="R46" s="91">
        <f t="shared" si="0"/>
        <v>661.8898305084746</v>
      </c>
      <c r="S46" s="91">
        <f t="shared" si="1"/>
        <v>2.8728813559322033</v>
      </c>
      <c r="T46" s="91">
        <f t="shared" si="2"/>
        <v>664.7627118644068</v>
      </c>
    </row>
    <row r="47" spans="1:20" ht="14.25">
      <c r="A47" s="6" t="s">
        <v>38</v>
      </c>
      <c r="B47" s="7">
        <v>134172</v>
      </c>
      <c r="C47" s="7">
        <v>2150</v>
      </c>
      <c r="D47" s="7">
        <v>136322</v>
      </c>
      <c r="E47" s="7">
        <v>167536</v>
      </c>
      <c r="F47" s="7">
        <v>4284</v>
      </c>
      <c r="G47" s="7">
        <v>171820</v>
      </c>
      <c r="H47" s="8">
        <v>24.866589154219955</v>
      </c>
      <c r="I47" s="8">
        <v>99.25581395348837</v>
      </c>
      <c r="J47" s="9">
        <v>26.039817490940564</v>
      </c>
      <c r="L47" s="88">
        <f t="shared" si="3"/>
        <v>67086</v>
      </c>
      <c r="M47" s="88">
        <f t="shared" si="3"/>
        <v>1075</v>
      </c>
      <c r="N47" s="89">
        <f t="shared" si="4"/>
        <v>83768</v>
      </c>
      <c r="O47" s="89">
        <f t="shared" si="4"/>
        <v>2142</v>
      </c>
      <c r="P47" s="90">
        <f t="shared" si="5"/>
        <v>16682</v>
      </c>
      <c r="Q47" s="90">
        <f t="shared" si="5"/>
        <v>1067</v>
      </c>
      <c r="R47" s="91">
        <f t="shared" si="0"/>
        <v>1419.7966101694915</v>
      </c>
      <c r="S47" s="91">
        <f t="shared" si="1"/>
        <v>36.30508474576271</v>
      </c>
      <c r="T47" s="91">
        <f t="shared" si="2"/>
        <v>1456.1016949152543</v>
      </c>
    </row>
    <row r="48" spans="1:20" ht="14.25">
      <c r="A48" s="10" t="s">
        <v>67</v>
      </c>
      <c r="B48" s="3">
        <v>127980</v>
      </c>
      <c r="C48" s="3">
        <v>698</v>
      </c>
      <c r="D48" s="3">
        <v>128678</v>
      </c>
      <c r="E48" s="3">
        <v>166501</v>
      </c>
      <c r="F48" s="3">
        <v>1251</v>
      </c>
      <c r="G48" s="3">
        <v>167752</v>
      </c>
      <c r="H48" s="4">
        <v>30.099234255352396</v>
      </c>
      <c r="I48" s="4">
        <v>79.22636103151862</v>
      </c>
      <c r="J48" s="5">
        <v>30.365719081738913</v>
      </c>
      <c r="L48" s="88">
        <f>B48/2</f>
        <v>63990</v>
      </c>
      <c r="M48" s="88">
        <f>C48/2</f>
        <v>349</v>
      </c>
      <c r="N48" s="89">
        <f>E48/2</f>
        <v>83250.5</v>
      </c>
      <c r="O48" s="89">
        <f>F48/2</f>
        <v>625.5</v>
      </c>
      <c r="P48" s="90">
        <f>N48-L48</f>
        <v>19260.5</v>
      </c>
      <c r="Q48" s="90">
        <f>O48-M48</f>
        <v>276.5</v>
      </c>
      <c r="R48" s="91">
        <f t="shared" si="0"/>
        <v>1411.0254237288136</v>
      </c>
      <c r="S48" s="91">
        <f t="shared" si="1"/>
        <v>10.601694915254237</v>
      </c>
      <c r="T48" s="91">
        <f t="shared" si="2"/>
        <v>1421.6271186440679</v>
      </c>
    </row>
    <row r="49" spans="1:20" ht="14.25">
      <c r="A49" s="6" t="s">
        <v>39</v>
      </c>
      <c r="B49" s="7">
        <v>182262</v>
      </c>
      <c r="C49" s="7">
        <v>19487</v>
      </c>
      <c r="D49" s="7">
        <v>201749</v>
      </c>
      <c r="E49" s="7">
        <v>213702</v>
      </c>
      <c r="F49" s="7">
        <v>19942</v>
      </c>
      <c r="G49" s="7">
        <v>233644</v>
      </c>
      <c r="H49" s="8">
        <v>17.24989301115976</v>
      </c>
      <c r="I49" s="8">
        <v>2.334889926617745</v>
      </c>
      <c r="J49" s="9">
        <v>15.809248125145603</v>
      </c>
      <c r="L49" s="88">
        <f aca="true" t="shared" si="6" ref="L49:M60">B49/2</f>
        <v>91131</v>
      </c>
      <c r="M49" s="88">
        <f t="shared" si="6"/>
        <v>9743.5</v>
      </c>
      <c r="N49" s="89">
        <f aca="true" t="shared" si="7" ref="N49:O60">E49/2</f>
        <v>106851</v>
      </c>
      <c r="O49" s="89">
        <f t="shared" si="7"/>
        <v>9971</v>
      </c>
      <c r="P49" s="90">
        <f aca="true" t="shared" si="8" ref="P49:Q60">N49-L49</f>
        <v>15720</v>
      </c>
      <c r="Q49" s="90">
        <f t="shared" si="8"/>
        <v>227.5</v>
      </c>
      <c r="R49" s="91">
        <f t="shared" si="0"/>
        <v>1811.0338983050847</v>
      </c>
      <c r="S49" s="91">
        <f t="shared" si="1"/>
        <v>169</v>
      </c>
      <c r="T49" s="91">
        <f t="shared" si="2"/>
        <v>1980.0338983050847</v>
      </c>
    </row>
    <row r="50" spans="1:20" ht="14.25">
      <c r="A50" s="10" t="s">
        <v>40</v>
      </c>
      <c r="B50" s="3">
        <v>8351</v>
      </c>
      <c r="C50" s="3">
        <v>0</v>
      </c>
      <c r="D50" s="3">
        <v>8351</v>
      </c>
      <c r="E50" s="3">
        <v>8742</v>
      </c>
      <c r="F50" s="3">
        <v>0</v>
      </c>
      <c r="G50" s="3">
        <v>8742</v>
      </c>
      <c r="H50" s="4">
        <v>4.682074003113399</v>
      </c>
      <c r="I50" s="4">
        <v>0</v>
      </c>
      <c r="J50" s="5">
        <v>4.682074003113399</v>
      </c>
      <c r="L50" s="88">
        <f t="shared" si="6"/>
        <v>4175.5</v>
      </c>
      <c r="M50" s="88">
        <f t="shared" si="6"/>
        <v>0</v>
      </c>
      <c r="N50" s="89">
        <f t="shared" si="7"/>
        <v>4371</v>
      </c>
      <c r="O50" s="89">
        <f t="shared" si="7"/>
        <v>0</v>
      </c>
      <c r="P50" s="90">
        <f t="shared" si="8"/>
        <v>195.5</v>
      </c>
      <c r="Q50" s="90">
        <f t="shared" si="8"/>
        <v>0</v>
      </c>
      <c r="R50" s="91">
        <f t="shared" si="0"/>
        <v>74.08474576271186</v>
      </c>
      <c r="S50" s="91">
        <f t="shared" si="1"/>
        <v>0</v>
      </c>
      <c r="T50" s="91">
        <f t="shared" si="2"/>
        <v>74.08474576271186</v>
      </c>
    </row>
    <row r="51" spans="1:20" ht="14.25">
      <c r="A51" s="6" t="s">
        <v>41</v>
      </c>
      <c r="B51" s="7">
        <v>12942</v>
      </c>
      <c r="C51" s="7">
        <v>314</v>
      </c>
      <c r="D51" s="7">
        <v>13256</v>
      </c>
      <c r="E51" s="7">
        <v>13431</v>
      </c>
      <c r="F51" s="7">
        <v>0</v>
      </c>
      <c r="G51" s="7">
        <v>13431</v>
      </c>
      <c r="H51" s="8">
        <v>3.7783959202596193</v>
      </c>
      <c r="I51" s="8">
        <v>-100</v>
      </c>
      <c r="J51" s="9">
        <v>1.3201569100784551</v>
      </c>
      <c r="L51" s="88">
        <f t="shared" si="6"/>
        <v>6471</v>
      </c>
      <c r="M51" s="88">
        <f t="shared" si="6"/>
        <v>157</v>
      </c>
      <c r="N51" s="89">
        <f t="shared" si="7"/>
        <v>6715.5</v>
      </c>
      <c r="O51" s="89">
        <f t="shared" si="7"/>
        <v>0</v>
      </c>
      <c r="P51" s="90">
        <f t="shared" si="8"/>
        <v>244.5</v>
      </c>
      <c r="Q51" s="90">
        <f t="shared" si="8"/>
        <v>-157</v>
      </c>
      <c r="R51" s="91">
        <f t="shared" si="0"/>
        <v>113.82203389830508</v>
      </c>
      <c r="S51" s="91">
        <f t="shared" si="1"/>
        <v>0</v>
      </c>
      <c r="T51" s="91">
        <f t="shared" si="2"/>
        <v>113.82203389830508</v>
      </c>
    </row>
    <row r="52" spans="1:20" ht="14.25">
      <c r="A52" s="10" t="s">
        <v>42</v>
      </c>
      <c r="B52" s="3">
        <v>60615</v>
      </c>
      <c r="C52" s="3">
        <v>1701</v>
      </c>
      <c r="D52" s="3">
        <v>62316</v>
      </c>
      <c r="E52" s="3">
        <v>64804</v>
      </c>
      <c r="F52" s="3">
        <v>3129</v>
      </c>
      <c r="G52" s="3">
        <v>67933</v>
      </c>
      <c r="H52" s="4">
        <v>6.91083065247876</v>
      </c>
      <c r="I52" s="4">
        <v>83.9506172839506</v>
      </c>
      <c r="J52" s="5">
        <v>9.013736440079596</v>
      </c>
      <c r="L52" s="88">
        <f t="shared" si="6"/>
        <v>30307.5</v>
      </c>
      <c r="M52" s="88">
        <f t="shared" si="6"/>
        <v>850.5</v>
      </c>
      <c r="N52" s="89">
        <f t="shared" si="7"/>
        <v>32402</v>
      </c>
      <c r="O52" s="89">
        <f t="shared" si="7"/>
        <v>1564.5</v>
      </c>
      <c r="P52" s="90">
        <f t="shared" si="8"/>
        <v>2094.5</v>
      </c>
      <c r="Q52" s="90">
        <f t="shared" si="8"/>
        <v>714</v>
      </c>
      <c r="R52" s="91">
        <f t="shared" si="0"/>
        <v>549.1864406779661</v>
      </c>
      <c r="S52" s="91">
        <f t="shared" si="1"/>
        <v>26.516949152542374</v>
      </c>
      <c r="T52" s="91">
        <f t="shared" si="2"/>
        <v>575.7033898305084</v>
      </c>
    </row>
    <row r="53" spans="1:20" ht="14.25">
      <c r="A53" s="6" t="s">
        <v>68</v>
      </c>
      <c r="B53" s="7">
        <v>156048</v>
      </c>
      <c r="C53" s="7">
        <v>9309</v>
      </c>
      <c r="D53" s="7">
        <v>165357</v>
      </c>
      <c r="E53" s="7">
        <v>130735</v>
      </c>
      <c r="F53" s="7">
        <v>6639</v>
      </c>
      <c r="G53" s="7">
        <v>137374</v>
      </c>
      <c r="H53" s="8">
        <v>-16.22129088485594</v>
      </c>
      <c r="I53" s="8">
        <v>-28.681920721882047</v>
      </c>
      <c r="J53" s="9">
        <v>-16.92277919894531</v>
      </c>
      <c r="L53" s="88">
        <f t="shared" si="6"/>
        <v>78024</v>
      </c>
      <c r="M53" s="88">
        <f t="shared" si="6"/>
        <v>4654.5</v>
      </c>
      <c r="N53" s="89">
        <f t="shared" si="7"/>
        <v>65367.5</v>
      </c>
      <c r="O53" s="89">
        <f t="shared" si="7"/>
        <v>3319.5</v>
      </c>
      <c r="P53" s="90">
        <f t="shared" si="8"/>
        <v>-12656.5</v>
      </c>
      <c r="Q53" s="90">
        <f t="shared" si="8"/>
        <v>-1335</v>
      </c>
      <c r="R53" s="91">
        <f t="shared" si="0"/>
        <v>1107.9237288135594</v>
      </c>
      <c r="S53" s="91">
        <f t="shared" si="1"/>
        <v>56.26271186440678</v>
      </c>
      <c r="T53" s="91">
        <f t="shared" si="2"/>
        <v>1164.1864406779662</v>
      </c>
    </row>
    <row r="54" spans="1:20" ht="14.25">
      <c r="A54" s="10" t="s">
        <v>43</v>
      </c>
      <c r="B54" s="3">
        <v>55572</v>
      </c>
      <c r="C54" s="3">
        <v>0</v>
      </c>
      <c r="D54" s="3">
        <v>55572</v>
      </c>
      <c r="E54" s="3">
        <v>58852</v>
      </c>
      <c r="F54" s="3">
        <v>0</v>
      </c>
      <c r="G54" s="3">
        <v>58852</v>
      </c>
      <c r="H54" s="4">
        <v>5.902252933131793</v>
      </c>
      <c r="I54" s="4">
        <v>0</v>
      </c>
      <c r="J54" s="5">
        <v>5.902252933131793</v>
      </c>
      <c r="L54" s="88">
        <f t="shared" si="6"/>
        <v>27786</v>
      </c>
      <c r="M54" s="88">
        <f t="shared" si="6"/>
        <v>0</v>
      </c>
      <c r="N54" s="89">
        <f t="shared" si="7"/>
        <v>29426</v>
      </c>
      <c r="O54" s="89">
        <f t="shared" si="7"/>
        <v>0</v>
      </c>
      <c r="P54" s="90">
        <f t="shared" si="8"/>
        <v>1640</v>
      </c>
      <c r="Q54" s="90">
        <f t="shared" si="8"/>
        <v>0</v>
      </c>
      <c r="R54" s="91">
        <f t="shared" si="0"/>
        <v>498.7457627118644</v>
      </c>
      <c r="S54" s="91">
        <f t="shared" si="1"/>
        <v>0</v>
      </c>
      <c r="T54" s="91">
        <f t="shared" si="2"/>
        <v>498.7457627118644</v>
      </c>
    </row>
    <row r="55" spans="1:20" ht="14.25">
      <c r="A55" s="6" t="s">
        <v>61</v>
      </c>
      <c r="B55" s="7">
        <v>4988</v>
      </c>
      <c r="C55" s="7">
        <v>350</v>
      </c>
      <c r="D55" s="7">
        <v>5338</v>
      </c>
      <c r="E55" s="7">
        <v>5203</v>
      </c>
      <c r="F55" s="7">
        <v>465</v>
      </c>
      <c r="G55" s="7">
        <v>5668</v>
      </c>
      <c r="H55" s="8">
        <v>4.310344827586207</v>
      </c>
      <c r="I55" s="8">
        <v>32.857142857142854</v>
      </c>
      <c r="J55" s="9">
        <v>6.18209067066317</v>
      </c>
      <c r="L55" s="88">
        <f t="shared" si="6"/>
        <v>2494</v>
      </c>
      <c r="M55" s="88">
        <f t="shared" si="6"/>
        <v>175</v>
      </c>
      <c r="N55" s="89">
        <f t="shared" si="7"/>
        <v>2601.5</v>
      </c>
      <c r="O55" s="89">
        <f t="shared" si="7"/>
        <v>232.5</v>
      </c>
      <c r="P55" s="90">
        <f t="shared" si="8"/>
        <v>107.5</v>
      </c>
      <c r="Q55" s="90">
        <f t="shared" si="8"/>
        <v>57.5</v>
      </c>
      <c r="R55" s="91">
        <f t="shared" si="0"/>
        <v>44.09322033898305</v>
      </c>
      <c r="S55" s="91">
        <f t="shared" si="1"/>
        <v>3.940677966101695</v>
      </c>
      <c r="T55" s="91">
        <f t="shared" si="2"/>
        <v>48.03389830508475</v>
      </c>
    </row>
    <row r="56" spans="1:20" ht="14.25">
      <c r="A56" s="10" t="s">
        <v>44</v>
      </c>
      <c r="B56" s="3">
        <v>18907</v>
      </c>
      <c r="C56" s="3">
        <v>1079</v>
      </c>
      <c r="D56" s="3">
        <v>19986</v>
      </c>
      <c r="E56" s="3">
        <v>24912</v>
      </c>
      <c r="F56" s="3">
        <v>1096</v>
      </c>
      <c r="G56" s="3">
        <v>26008</v>
      </c>
      <c r="H56" s="4">
        <v>31.76072354154546</v>
      </c>
      <c r="I56" s="4">
        <v>1.5755329008341055</v>
      </c>
      <c r="J56" s="5">
        <v>30.131091764234963</v>
      </c>
      <c r="L56" s="88">
        <f t="shared" si="6"/>
        <v>9453.5</v>
      </c>
      <c r="M56" s="88">
        <f t="shared" si="6"/>
        <v>539.5</v>
      </c>
      <c r="N56" s="89">
        <f t="shared" si="7"/>
        <v>12456</v>
      </c>
      <c r="O56" s="89">
        <f t="shared" si="7"/>
        <v>548</v>
      </c>
      <c r="P56" s="90">
        <f t="shared" si="8"/>
        <v>3002.5</v>
      </c>
      <c r="Q56" s="90">
        <f t="shared" si="8"/>
        <v>8.5</v>
      </c>
      <c r="R56" s="91">
        <f t="shared" si="0"/>
        <v>211.11864406779662</v>
      </c>
      <c r="S56" s="91">
        <f t="shared" si="1"/>
        <v>9.288135593220339</v>
      </c>
      <c r="T56" s="91">
        <f t="shared" si="2"/>
        <v>220.40677966101697</v>
      </c>
    </row>
    <row r="57" spans="1:20" ht="14.25">
      <c r="A57" s="6" t="s">
        <v>45</v>
      </c>
      <c r="B57" s="7">
        <v>0</v>
      </c>
      <c r="C57" s="7">
        <v>0</v>
      </c>
      <c r="D57" s="7">
        <v>0</v>
      </c>
      <c r="E57" s="7">
        <v>0</v>
      </c>
      <c r="F57" s="7">
        <v>0</v>
      </c>
      <c r="G57" s="7">
        <v>0</v>
      </c>
      <c r="H57" s="8">
        <v>0</v>
      </c>
      <c r="I57" s="8">
        <v>0</v>
      </c>
      <c r="J57" s="9">
        <v>0</v>
      </c>
      <c r="L57" s="88">
        <f t="shared" si="6"/>
        <v>0</v>
      </c>
      <c r="M57" s="88">
        <f t="shared" si="6"/>
        <v>0</v>
      </c>
      <c r="N57" s="89">
        <f t="shared" si="7"/>
        <v>0</v>
      </c>
      <c r="O57" s="89">
        <f t="shared" si="7"/>
        <v>0</v>
      </c>
      <c r="P57" s="90">
        <f t="shared" si="8"/>
        <v>0</v>
      </c>
      <c r="Q57" s="90">
        <f t="shared" si="8"/>
        <v>0</v>
      </c>
      <c r="R57" s="91">
        <f t="shared" si="0"/>
        <v>0</v>
      </c>
      <c r="S57" s="91">
        <f t="shared" si="1"/>
        <v>0</v>
      </c>
      <c r="T57" s="91">
        <f t="shared" si="2"/>
        <v>0</v>
      </c>
    </row>
    <row r="58" spans="1:20" ht="14.25">
      <c r="A58" s="10" t="s">
        <v>46</v>
      </c>
      <c r="B58" s="3">
        <v>249534</v>
      </c>
      <c r="C58" s="3">
        <v>675</v>
      </c>
      <c r="D58" s="3">
        <v>250209</v>
      </c>
      <c r="E58" s="3">
        <v>273972</v>
      </c>
      <c r="F58" s="3">
        <v>1079</v>
      </c>
      <c r="G58" s="3">
        <v>275051</v>
      </c>
      <c r="H58" s="4">
        <v>9.793455000120224</v>
      </c>
      <c r="I58" s="4">
        <v>59.851851851851855</v>
      </c>
      <c r="J58" s="5">
        <v>9.92849977418878</v>
      </c>
      <c r="L58" s="88">
        <f t="shared" si="6"/>
        <v>124767</v>
      </c>
      <c r="M58" s="88">
        <f t="shared" si="6"/>
        <v>337.5</v>
      </c>
      <c r="N58" s="89">
        <f t="shared" si="7"/>
        <v>136986</v>
      </c>
      <c r="O58" s="89">
        <f t="shared" si="7"/>
        <v>539.5</v>
      </c>
      <c r="P58" s="90">
        <f t="shared" si="8"/>
        <v>12219</v>
      </c>
      <c r="Q58" s="90">
        <f t="shared" si="8"/>
        <v>202</v>
      </c>
      <c r="R58" s="91">
        <f t="shared" si="0"/>
        <v>2321.7966101694915</v>
      </c>
      <c r="S58" s="91">
        <f t="shared" si="1"/>
        <v>9.14406779661017</v>
      </c>
      <c r="T58" s="91">
        <f t="shared" si="2"/>
        <v>2330.9406779661017</v>
      </c>
    </row>
    <row r="59" spans="1:20" ht="14.25">
      <c r="A59" s="6" t="s">
        <v>74</v>
      </c>
      <c r="B59" s="7">
        <v>5466</v>
      </c>
      <c r="C59" s="7">
        <v>2442</v>
      </c>
      <c r="D59" s="7">
        <v>7908</v>
      </c>
      <c r="E59" s="7">
        <v>6175</v>
      </c>
      <c r="F59" s="7">
        <v>4278</v>
      </c>
      <c r="G59" s="7">
        <v>10453</v>
      </c>
      <c r="H59" s="8">
        <v>12.97109403585803</v>
      </c>
      <c r="I59" s="8">
        <v>75.18427518427518</v>
      </c>
      <c r="J59" s="9">
        <v>32.18259989883662</v>
      </c>
      <c r="L59" s="88">
        <f t="shared" si="6"/>
        <v>2733</v>
      </c>
      <c r="M59" s="88">
        <f t="shared" si="6"/>
        <v>1221</v>
      </c>
      <c r="N59" s="89">
        <f t="shared" si="7"/>
        <v>3087.5</v>
      </c>
      <c r="O59" s="89">
        <f t="shared" si="7"/>
        <v>2139</v>
      </c>
      <c r="P59" s="90">
        <f t="shared" si="8"/>
        <v>354.5</v>
      </c>
      <c r="Q59" s="90">
        <f t="shared" si="8"/>
        <v>918</v>
      </c>
      <c r="R59" s="91">
        <f t="shared" si="0"/>
        <v>52.33050847457627</v>
      </c>
      <c r="S59" s="91">
        <f t="shared" si="1"/>
        <v>36.25423728813559</v>
      </c>
      <c r="T59" s="91">
        <f t="shared" si="2"/>
        <v>88.58474576271186</v>
      </c>
    </row>
    <row r="60" spans="1:20" ht="14.25">
      <c r="A60" s="10" t="s">
        <v>75</v>
      </c>
      <c r="B60" s="3">
        <v>3872</v>
      </c>
      <c r="C60" s="3">
        <v>6235</v>
      </c>
      <c r="D60" s="3">
        <v>10107</v>
      </c>
      <c r="E60" s="3">
        <v>3345</v>
      </c>
      <c r="F60" s="3">
        <v>8717</v>
      </c>
      <c r="G60" s="3">
        <v>12062</v>
      </c>
      <c r="H60" s="4">
        <v>-13.610537190082644</v>
      </c>
      <c r="I60" s="4">
        <v>39.80753809141941</v>
      </c>
      <c r="J60" s="5">
        <v>19.34302958345701</v>
      </c>
      <c r="L60" s="88">
        <f t="shared" si="6"/>
        <v>1936</v>
      </c>
      <c r="M60" s="88">
        <f t="shared" si="6"/>
        <v>3117.5</v>
      </c>
      <c r="N60" s="89">
        <f t="shared" si="7"/>
        <v>1672.5</v>
      </c>
      <c r="O60" s="89">
        <f t="shared" si="7"/>
        <v>4358.5</v>
      </c>
      <c r="P60" s="90">
        <f t="shared" si="8"/>
        <v>-263.5</v>
      </c>
      <c r="Q60" s="90">
        <f t="shared" si="8"/>
        <v>1241</v>
      </c>
      <c r="R60" s="91">
        <f t="shared" si="0"/>
        <v>28.347457627118644</v>
      </c>
      <c r="S60" s="91">
        <f t="shared" si="1"/>
        <v>73.87288135593221</v>
      </c>
      <c r="T60" s="91">
        <f t="shared" si="2"/>
        <v>102.22033898305085</v>
      </c>
    </row>
    <row r="61" spans="1:20" ht="14.25">
      <c r="A61" s="11" t="s">
        <v>47</v>
      </c>
      <c r="B61" s="12">
        <f>+B62-SUM(B60+B59+B32+B20+B10+B6+B5)</f>
        <v>7430758</v>
      </c>
      <c r="C61" s="12">
        <f>+C62-SUM(C60+C59+C32+C20+C10+C6+C5)</f>
        <v>1865997</v>
      </c>
      <c r="D61" s="12">
        <f>+D62-SUM(D60+D59+D32+D20+D10+D6+D5)</f>
        <v>9296755</v>
      </c>
      <c r="E61" s="12">
        <f>+E62-SUM(E60+E59+E32+E20+E10+E6+E5)</f>
        <v>8851941</v>
      </c>
      <c r="F61" s="12">
        <f>+F62-SUM(F60+F59+F32+F20+F10+F6+F5)</f>
        <v>2397805</v>
      </c>
      <c r="G61" s="12">
        <f>+G62-SUM(G60+G59+G32+G20+G10+G6+G5)</f>
        <v>11249746</v>
      </c>
      <c r="H61" s="13">
        <f aca="true" t="shared" si="9" ref="H61:J62">+_xlfn.IFERROR(((E61-B61)/B61)*100,0)</f>
        <v>19.12568004502367</v>
      </c>
      <c r="I61" s="13">
        <f t="shared" si="9"/>
        <v>28.49993863870092</v>
      </c>
      <c r="J61" s="13">
        <f t="shared" si="9"/>
        <v>21.007233168992837</v>
      </c>
      <c r="L61" s="92">
        <f>B61/2</f>
        <v>3715379</v>
      </c>
      <c r="M61" s="92">
        <f>C61/2</f>
        <v>932998.5</v>
      </c>
      <c r="N61" s="92">
        <f>E61/2</f>
        <v>4425970.5</v>
      </c>
      <c r="O61" s="92">
        <f>F61/2</f>
        <v>1198902.5</v>
      </c>
      <c r="P61" s="92">
        <f>N61-L61</f>
        <v>710591.5</v>
      </c>
      <c r="Q61" s="92">
        <f>O61-M61</f>
        <v>265904</v>
      </c>
      <c r="R61" s="92">
        <f>N61/59</f>
        <v>75016.44915254238</v>
      </c>
      <c r="S61" s="92">
        <f>O61/59</f>
        <v>20320.381355932204</v>
      </c>
      <c r="T61" s="92">
        <f t="shared" si="2"/>
        <v>95336.83050847458</v>
      </c>
    </row>
    <row r="62" spans="1:20" ht="14.25">
      <c r="A62" s="14" t="s">
        <v>48</v>
      </c>
      <c r="B62" s="15">
        <f>SUM(B4:B60)</f>
        <v>12371827</v>
      </c>
      <c r="C62" s="15">
        <f>SUM(C4:C60)</f>
        <v>12998365</v>
      </c>
      <c r="D62" s="15">
        <f>SUM(D4:D60)</f>
        <v>25370192</v>
      </c>
      <c r="E62" s="15">
        <f>SUM(E4:E60)</f>
        <v>14284212</v>
      </c>
      <c r="F62" s="15">
        <f>SUM(F4:F60)</f>
        <v>15202885</v>
      </c>
      <c r="G62" s="15">
        <f>SUM(G4:G60)</f>
        <v>29487097</v>
      </c>
      <c r="H62" s="16">
        <f t="shared" si="9"/>
        <v>15.457579547466999</v>
      </c>
      <c r="I62" s="16">
        <f t="shared" si="9"/>
        <v>16.95997919738367</v>
      </c>
      <c r="J62" s="16">
        <f t="shared" si="9"/>
        <v>16.227330877117524</v>
      </c>
      <c r="L62" s="93">
        <f>B62/2</f>
        <v>6185913.5</v>
      </c>
      <c r="M62" s="93">
        <f>C62/2</f>
        <v>6499182.5</v>
      </c>
      <c r="N62" s="93">
        <f>E62/2</f>
        <v>7142106</v>
      </c>
      <c r="O62" s="93">
        <f>F62/2</f>
        <v>7601442.5</v>
      </c>
      <c r="P62" s="93">
        <f>N62-L62</f>
        <v>956192.5</v>
      </c>
      <c r="Q62" s="93">
        <f>O62-M62</f>
        <v>1102260</v>
      </c>
      <c r="R62" s="93">
        <f>N62/59</f>
        <v>121052.64406779662</v>
      </c>
      <c r="S62" s="93">
        <f>O62/59</f>
        <v>128838.00847457627</v>
      </c>
      <c r="T62" s="93">
        <f t="shared" si="2"/>
        <v>249890.65254237287</v>
      </c>
    </row>
    <row r="63" spans="1:10" ht="14.25">
      <c r="A63" s="11" t="s">
        <v>52</v>
      </c>
      <c r="B63" s="12"/>
      <c r="C63" s="12"/>
      <c r="D63" s="12">
        <v>8788</v>
      </c>
      <c r="E63" s="12"/>
      <c r="F63" s="12"/>
      <c r="G63" s="12">
        <v>18682</v>
      </c>
      <c r="H63" s="13"/>
      <c r="I63" s="13"/>
      <c r="J63" s="13">
        <f>+_xlfn.IFERROR(((G63-D63)/D63)*100,0)</f>
        <v>112.5853436504324</v>
      </c>
    </row>
    <row r="64" spans="1:10" ht="14.25">
      <c r="A64" s="11" t="s">
        <v>53</v>
      </c>
      <c r="B64" s="12"/>
      <c r="C64" s="12"/>
      <c r="D64" s="32">
        <v>3154</v>
      </c>
      <c r="E64" s="12"/>
      <c r="F64" s="12"/>
      <c r="G64" s="12">
        <v>0</v>
      </c>
      <c r="H64" s="13"/>
      <c r="I64" s="13"/>
      <c r="J64" s="13">
        <f>+_xlfn.IFERROR(((G64-D64)/D64)*100,0)</f>
        <v>-100</v>
      </c>
    </row>
    <row r="65" spans="1:10" ht="15" thickBot="1">
      <c r="A65" s="18" t="s">
        <v>54</v>
      </c>
      <c r="B65" s="19"/>
      <c r="C65" s="19"/>
      <c r="D65" s="19">
        <v>11942</v>
      </c>
      <c r="E65" s="19"/>
      <c r="F65" s="19"/>
      <c r="G65" s="19">
        <v>18682</v>
      </c>
      <c r="H65" s="70">
        <f>+_xlfn.IFERROR(((G65-D65)/D65)*100,0)</f>
        <v>56.439457377323734</v>
      </c>
      <c r="I65" s="70"/>
      <c r="J65" s="71"/>
    </row>
    <row r="66" spans="1:10" ht="15" thickBot="1">
      <c r="A66" s="20" t="s">
        <v>55</v>
      </c>
      <c r="B66" s="33"/>
      <c r="C66" s="33"/>
      <c r="D66" s="33">
        <f>+D62+D65</f>
        <v>25382134</v>
      </c>
      <c r="E66" s="21"/>
      <c r="F66" s="21"/>
      <c r="G66" s="21">
        <f>+G62+G65</f>
        <v>29505779</v>
      </c>
      <c r="H66" s="74">
        <f>+_xlfn.IFERROR(((G66-D66)/D66)*100,0)</f>
        <v>16.246250216786343</v>
      </c>
      <c r="I66" s="74"/>
      <c r="J66" s="75"/>
    </row>
    <row r="67" spans="1:10" ht="49.5" customHeight="1">
      <c r="A67" s="61" t="s">
        <v>62</v>
      </c>
      <c r="B67" s="61"/>
      <c r="C67" s="61"/>
      <c r="D67" s="61"/>
      <c r="E67" s="61"/>
      <c r="F67" s="61"/>
      <c r="G67" s="61"/>
      <c r="H67" s="61"/>
      <c r="I67" s="61"/>
      <c r="J67" s="61"/>
    </row>
    <row r="68" ht="14.25">
      <c r="A68" s="39" t="s">
        <v>63</v>
      </c>
    </row>
  </sheetData>
  <sheetProtection/>
  <mergeCells count="13">
    <mergeCell ref="R1:T2"/>
    <mergeCell ref="L2:Q2"/>
    <mergeCell ref="L3:M3"/>
    <mergeCell ref="N3:O3"/>
    <mergeCell ref="P3:Q3"/>
    <mergeCell ref="H66:J66"/>
    <mergeCell ref="A67:J67"/>
    <mergeCell ref="A1:J1"/>
    <mergeCell ref="A2:A3"/>
    <mergeCell ref="B2:D2"/>
    <mergeCell ref="E2:G2"/>
    <mergeCell ref="H2:J2"/>
    <mergeCell ref="H65:J65"/>
  </mergeCells>
  <conditionalFormatting sqref="B4:J60">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A1:K72"/>
  <sheetViews>
    <sheetView zoomScale="77" zoomScaleNormal="77" zoomScalePageLayoutView="0" workbookViewId="0" topLeftCell="B34">
      <selection activeCell="D63" sqref="D63:G63"/>
    </sheetView>
  </sheetViews>
  <sheetFormatPr defaultColWidth="9.140625" defaultRowHeight="15"/>
  <cols>
    <col min="1" max="1" width="36.7109375" style="0" bestFit="1" customWidth="1"/>
    <col min="2" max="10" width="14.28125" style="0" customWidth="1"/>
  </cols>
  <sheetData>
    <row r="1" spans="1:10" ht="22.5" customHeight="1">
      <c r="A1" s="62" t="s">
        <v>0</v>
      </c>
      <c r="B1" s="63"/>
      <c r="C1" s="63"/>
      <c r="D1" s="63"/>
      <c r="E1" s="63"/>
      <c r="F1" s="63"/>
      <c r="G1" s="63"/>
      <c r="H1" s="63"/>
      <c r="I1" s="63"/>
      <c r="J1" s="64"/>
    </row>
    <row r="2" spans="1:10" ht="27" customHeight="1">
      <c r="A2" s="65" t="s">
        <v>1</v>
      </c>
      <c r="B2" s="67" t="s">
        <v>78</v>
      </c>
      <c r="C2" s="67"/>
      <c r="D2" s="67"/>
      <c r="E2" s="67" t="s">
        <v>79</v>
      </c>
      <c r="F2" s="67"/>
      <c r="G2" s="67"/>
      <c r="H2" s="68" t="s">
        <v>77</v>
      </c>
      <c r="I2" s="68"/>
      <c r="J2" s="69"/>
    </row>
    <row r="3" spans="1:10" ht="14.25">
      <c r="A3" s="66"/>
      <c r="B3" s="1" t="s">
        <v>2</v>
      </c>
      <c r="C3" s="1" t="s">
        <v>3</v>
      </c>
      <c r="D3" s="1" t="s">
        <v>4</v>
      </c>
      <c r="E3" s="1" t="s">
        <v>2</v>
      </c>
      <c r="F3" s="1" t="s">
        <v>3</v>
      </c>
      <c r="G3" s="1" t="s">
        <v>4</v>
      </c>
      <c r="H3" s="1" t="s">
        <v>2</v>
      </c>
      <c r="I3" s="1" t="s">
        <v>3</v>
      </c>
      <c r="J3" s="2" t="s">
        <v>4</v>
      </c>
    </row>
    <row r="4" spans="1:10" ht="14.25">
      <c r="A4" s="10" t="s">
        <v>5</v>
      </c>
      <c r="B4" s="3">
        <v>2611</v>
      </c>
      <c r="C4" s="3">
        <v>1402</v>
      </c>
      <c r="D4" s="3">
        <v>4013</v>
      </c>
      <c r="E4" s="3">
        <v>2581</v>
      </c>
      <c r="F4" s="3">
        <v>1688</v>
      </c>
      <c r="G4" s="3">
        <v>4269</v>
      </c>
      <c r="H4" s="4">
        <v>-1.1489850631941785</v>
      </c>
      <c r="I4" s="4">
        <v>20.399429386590583</v>
      </c>
      <c r="J4" s="5">
        <v>6.379267381011712</v>
      </c>
    </row>
    <row r="5" spans="1:10" ht="14.25">
      <c r="A5" s="6" t="s">
        <v>69</v>
      </c>
      <c r="B5" s="7">
        <v>18602</v>
      </c>
      <c r="C5" s="7">
        <v>55847</v>
      </c>
      <c r="D5" s="7">
        <v>74449</v>
      </c>
      <c r="E5" s="7">
        <v>17497</v>
      </c>
      <c r="F5" s="7">
        <v>61552</v>
      </c>
      <c r="G5" s="7">
        <v>79049</v>
      </c>
      <c r="H5" s="8">
        <v>-5.940221481561123</v>
      </c>
      <c r="I5" s="8">
        <v>10.215409959353233</v>
      </c>
      <c r="J5" s="9">
        <v>6.178726376445621</v>
      </c>
    </row>
    <row r="6" spans="1:10" ht="14.25">
      <c r="A6" s="10" t="s">
        <v>70</v>
      </c>
      <c r="B6" s="3">
        <v>15848</v>
      </c>
      <c r="C6" s="3">
        <v>17198</v>
      </c>
      <c r="D6" s="3">
        <v>33046</v>
      </c>
      <c r="E6" s="3">
        <v>17289</v>
      </c>
      <c r="F6" s="3">
        <v>20515</v>
      </c>
      <c r="G6" s="3">
        <v>37804</v>
      </c>
      <c r="H6" s="4">
        <v>9.092629984856133</v>
      </c>
      <c r="I6" s="4">
        <v>19.28712641004768</v>
      </c>
      <c r="J6" s="5">
        <v>14.398111723052715</v>
      </c>
    </row>
    <row r="7" spans="1:10" ht="14.25">
      <c r="A7" s="6" t="s">
        <v>6</v>
      </c>
      <c r="B7" s="7">
        <v>11172</v>
      </c>
      <c r="C7" s="7">
        <v>2635</v>
      </c>
      <c r="D7" s="7">
        <v>13807</v>
      </c>
      <c r="E7" s="7">
        <v>11055</v>
      </c>
      <c r="F7" s="7">
        <v>3843</v>
      </c>
      <c r="G7" s="7">
        <v>14898</v>
      </c>
      <c r="H7" s="8">
        <v>-1.0472610096670247</v>
      </c>
      <c r="I7" s="8">
        <v>45.84440227703985</v>
      </c>
      <c r="J7" s="9">
        <v>7.901788947635257</v>
      </c>
    </row>
    <row r="8" spans="1:10" ht="14.25">
      <c r="A8" s="10" t="s">
        <v>7</v>
      </c>
      <c r="B8" s="3">
        <v>7184</v>
      </c>
      <c r="C8" s="3">
        <v>2051</v>
      </c>
      <c r="D8" s="3">
        <v>9235</v>
      </c>
      <c r="E8" s="3">
        <v>7277</v>
      </c>
      <c r="F8" s="3">
        <v>2797</v>
      </c>
      <c r="G8" s="3">
        <v>10074</v>
      </c>
      <c r="H8" s="4">
        <v>1.294543429844098</v>
      </c>
      <c r="I8" s="4">
        <v>36.372501218917606</v>
      </c>
      <c r="J8" s="5">
        <v>9.085002707092581</v>
      </c>
    </row>
    <row r="9" spans="1:10" ht="14.25">
      <c r="A9" s="6" t="s">
        <v>8</v>
      </c>
      <c r="B9" s="7">
        <v>7815</v>
      </c>
      <c r="C9" s="7">
        <v>7042</v>
      </c>
      <c r="D9" s="7">
        <v>14857</v>
      </c>
      <c r="E9" s="7">
        <v>7512</v>
      </c>
      <c r="F9" s="7">
        <v>7935</v>
      </c>
      <c r="G9" s="7">
        <v>15447</v>
      </c>
      <c r="H9" s="8">
        <v>-3.877159309021113</v>
      </c>
      <c r="I9" s="8">
        <v>12.68105651803465</v>
      </c>
      <c r="J9" s="9">
        <v>3.971192030692603</v>
      </c>
    </row>
    <row r="10" spans="1:10" ht="14.25">
      <c r="A10" s="10" t="s">
        <v>71</v>
      </c>
      <c r="B10" s="3">
        <v>516</v>
      </c>
      <c r="C10" s="3">
        <v>103</v>
      </c>
      <c r="D10" s="3">
        <v>619</v>
      </c>
      <c r="E10" s="3">
        <v>599</v>
      </c>
      <c r="F10" s="3">
        <v>146</v>
      </c>
      <c r="G10" s="3">
        <v>745</v>
      </c>
      <c r="H10" s="4">
        <v>16.08527131782946</v>
      </c>
      <c r="I10" s="4">
        <v>41.74757281553398</v>
      </c>
      <c r="J10" s="5">
        <v>20.35541195476575</v>
      </c>
    </row>
    <row r="11" spans="1:10" ht="14.25">
      <c r="A11" s="6" t="s">
        <v>9</v>
      </c>
      <c r="B11" s="7">
        <v>2471</v>
      </c>
      <c r="C11" s="7">
        <v>210</v>
      </c>
      <c r="D11" s="7">
        <v>2681</v>
      </c>
      <c r="E11" s="7">
        <v>2187</v>
      </c>
      <c r="F11" s="7">
        <v>130</v>
      </c>
      <c r="G11" s="7">
        <v>2317</v>
      </c>
      <c r="H11" s="8">
        <v>-11.493322541481183</v>
      </c>
      <c r="I11" s="8">
        <v>-38.095238095238095</v>
      </c>
      <c r="J11" s="9">
        <v>-13.577023498694519</v>
      </c>
    </row>
    <row r="12" spans="1:10" ht="14.25">
      <c r="A12" s="10" t="s">
        <v>10</v>
      </c>
      <c r="B12" s="3">
        <v>1811</v>
      </c>
      <c r="C12" s="3">
        <v>119</v>
      </c>
      <c r="D12" s="3">
        <v>1930</v>
      </c>
      <c r="E12" s="3">
        <v>2061</v>
      </c>
      <c r="F12" s="3">
        <v>93</v>
      </c>
      <c r="G12" s="3">
        <v>2154</v>
      </c>
      <c r="H12" s="4">
        <v>13.804527885146328</v>
      </c>
      <c r="I12" s="4">
        <v>-21.84873949579832</v>
      </c>
      <c r="J12" s="5">
        <v>11.606217616580311</v>
      </c>
    </row>
    <row r="13" spans="1:10" ht="14.25">
      <c r="A13" s="6" t="s">
        <v>11</v>
      </c>
      <c r="B13" s="7">
        <v>6538</v>
      </c>
      <c r="C13" s="7">
        <v>1171</v>
      </c>
      <c r="D13" s="7">
        <v>7709</v>
      </c>
      <c r="E13" s="7">
        <v>5942</v>
      </c>
      <c r="F13" s="7">
        <v>1019</v>
      </c>
      <c r="G13" s="7">
        <v>6961</v>
      </c>
      <c r="H13" s="8">
        <v>-9.115937595594984</v>
      </c>
      <c r="I13" s="8">
        <v>-12.980358667805294</v>
      </c>
      <c r="J13" s="9">
        <v>-9.702944610195875</v>
      </c>
    </row>
    <row r="14" spans="1:10" ht="14.25">
      <c r="A14" s="10" t="s">
        <v>12</v>
      </c>
      <c r="B14" s="3">
        <v>2616</v>
      </c>
      <c r="C14" s="3">
        <v>441</v>
      </c>
      <c r="D14" s="3">
        <v>3057</v>
      </c>
      <c r="E14" s="3">
        <v>2760</v>
      </c>
      <c r="F14" s="3">
        <v>367</v>
      </c>
      <c r="G14" s="3">
        <v>3127</v>
      </c>
      <c r="H14" s="4">
        <v>5.5045871559633035</v>
      </c>
      <c r="I14" s="4">
        <v>-16.780045351473923</v>
      </c>
      <c r="J14" s="5">
        <v>2.289826627412496</v>
      </c>
    </row>
    <row r="15" spans="1:10" ht="14.25">
      <c r="A15" s="6" t="s">
        <v>13</v>
      </c>
      <c r="B15" s="7">
        <v>1214</v>
      </c>
      <c r="C15" s="7">
        <v>39</v>
      </c>
      <c r="D15" s="7">
        <v>1253</v>
      </c>
      <c r="E15" s="7">
        <v>1264</v>
      </c>
      <c r="F15" s="7">
        <v>27</v>
      </c>
      <c r="G15" s="7">
        <v>1291</v>
      </c>
      <c r="H15" s="8">
        <v>4.118616144975288</v>
      </c>
      <c r="I15" s="8">
        <v>-30.76923076923077</v>
      </c>
      <c r="J15" s="9">
        <v>3.0327214684756583</v>
      </c>
    </row>
    <row r="16" spans="1:10" ht="14.25">
      <c r="A16" s="10" t="s">
        <v>14</v>
      </c>
      <c r="B16" s="3">
        <v>3511</v>
      </c>
      <c r="C16" s="3">
        <v>592</v>
      </c>
      <c r="D16" s="3">
        <v>4103</v>
      </c>
      <c r="E16" s="3">
        <v>2982</v>
      </c>
      <c r="F16" s="3">
        <v>318</v>
      </c>
      <c r="G16" s="3">
        <v>3300</v>
      </c>
      <c r="H16" s="4">
        <v>-15.066932497863855</v>
      </c>
      <c r="I16" s="4">
        <v>-46.28378378378378</v>
      </c>
      <c r="J16" s="5">
        <v>-19.571045576407506</v>
      </c>
    </row>
    <row r="17" spans="1:10" ht="14.25">
      <c r="A17" s="6" t="s">
        <v>15</v>
      </c>
      <c r="B17" s="7">
        <v>1148</v>
      </c>
      <c r="C17" s="7">
        <v>60</v>
      </c>
      <c r="D17" s="7">
        <v>1208</v>
      </c>
      <c r="E17" s="7">
        <v>439</v>
      </c>
      <c r="F17" s="7">
        <v>10</v>
      </c>
      <c r="G17" s="7">
        <v>449</v>
      </c>
      <c r="H17" s="8">
        <v>-61.7595818815331</v>
      </c>
      <c r="I17" s="8">
        <v>-83.33333333333334</v>
      </c>
      <c r="J17" s="9">
        <v>-62.831125827814574</v>
      </c>
    </row>
    <row r="18" spans="1:10" ht="14.25">
      <c r="A18" s="10" t="s">
        <v>16</v>
      </c>
      <c r="B18" s="3">
        <v>308</v>
      </c>
      <c r="C18" s="3">
        <v>6</v>
      </c>
      <c r="D18" s="3">
        <v>314</v>
      </c>
      <c r="E18" s="3">
        <v>322</v>
      </c>
      <c r="F18" s="3">
        <v>12</v>
      </c>
      <c r="G18" s="3">
        <v>334</v>
      </c>
      <c r="H18" s="4">
        <v>4.545454545454546</v>
      </c>
      <c r="I18" s="4">
        <v>100</v>
      </c>
      <c r="J18" s="5">
        <v>6.369426751592357</v>
      </c>
    </row>
    <row r="19" spans="1:10" ht="14.25">
      <c r="A19" s="6" t="s">
        <v>17</v>
      </c>
      <c r="B19" s="7">
        <v>163</v>
      </c>
      <c r="C19" s="7">
        <v>16</v>
      </c>
      <c r="D19" s="7">
        <v>179</v>
      </c>
      <c r="E19" s="7">
        <v>174</v>
      </c>
      <c r="F19" s="7">
        <v>32</v>
      </c>
      <c r="G19" s="7">
        <v>206</v>
      </c>
      <c r="H19" s="8">
        <v>6.748466257668712</v>
      </c>
      <c r="I19" s="8">
        <v>100</v>
      </c>
      <c r="J19" s="9">
        <v>15.083798882681565</v>
      </c>
    </row>
    <row r="20" spans="1:10" ht="14.25">
      <c r="A20" s="10" t="s">
        <v>72</v>
      </c>
      <c r="B20" s="3">
        <v>5517</v>
      </c>
      <c r="C20" s="3">
        <v>0</v>
      </c>
      <c r="D20" s="3">
        <v>5517</v>
      </c>
      <c r="E20" s="3">
        <v>6590</v>
      </c>
      <c r="F20" s="3">
        <v>0</v>
      </c>
      <c r="G20" s="3">
        <v>6590</v>
      </c>
      <c r="H20" s="4">
        <v>19.448975892695305</v>
      </c>
      <c r="I20" s="4">
        <v>0</v>
      </c>
      <c r="J20" s="5">
        <v>19.448975892695305</v>
      </c>
    </row>
    <row r="21" spans="1:10" ht="14.25">
      <c r="A21" s="6" t="s">
        <v>18</v>
      </c>
      <c r="B21" s="7">
        <v>2780</v>
      </c>
      <c r="C21" s="7">
        <v>12</v>
      </c>
      <c r="D21" s="7">
        <v>2792</v>
      </c>
      <c r="E21" s="7">
        <v>2920</v>
      </c>
      <c r="F21" s="7">
        <v>31</v>
      </c>
      <c r="G21" s="7">
        <v>2951</v>
      </c>
      <c r="H21" s="8">
        <v>5.0359712230215825</v>
      </c>
      <c r="I21" s="8">
        <v>158.33333333333331</v>
      </c>
      <c r="J21" s="9">
        <v>5.69484240687679</v>
      </c>
    </row>
    <row r="22" spans="1:10" ht="14.25">
      <c r="A22" s="10" t="s">
        <v>19</v>
      </c>
      <c r="B22" s="3">
        <v>2</v>
      </c>
      <c r="C22" s="3">
        <v>0</v>
      </c>
      <c r="D22" s="3">
        <v>2</v>
      </c>
      <c r="E22" s="3">
        <v>14</v>
      </c>
      <c r="F22" s="3">
        <v>0</v>
      </c>
      <c r="G22" s="3">
        <v>14</v>
      </c>
      <c r="H22" s="4">
        <v>600</v>
      </c>
      <c r="I22" s="4">
        <v>0</v>
      </c>
      <c r="J22" s="5">
        <v>600</v>
      </c>
    </row>
    <row r="23" spans="1:10" ht="14.25">
      <c r="A23" s="6" t="s">
        <v>20</v>
      </c>
      <c r="B23" s="7">
        <v>585</v>
      </c>
      <c r="C23" s="7">
        <v>7</v>
      </c>
      <c r="D23" s="7">
        <v>592</v>
      </c>
      <c r="E23" s="7">
        <v>657</v>
      </c>
      <c r="F23" s="7">
        <v>7</v>
      </c>
      <c r="G23" s="7">
        <v>664</v>
      </c>
      <c r="H23" s="8">
        <v>12.307692307692308</v>
      </c>
      <c r="I23" s="8">
        <v>0</v>
      </c>
      <c r="J23" s="9">
        <v>12.162162162162163</v>
      </c>
    </row>
    <row r="24" spans="1:10" ht="14.25">
      <c r="A24" s="10" t="s">
        <v>21</v>
      </c>
      <c r="B24" s="3">
        <v>212</v>
      </c>
      <c r="C24" s="3">
        <v>0</v>
      </c>
      <c r="D24" s="3">
        <v>212</v>
      </c>
      <c r="E24" s="3">
        <v>210</v>
      </c>
      <c r="F24" s="3">
        <v>2</v>
      </c>
      <c r="G24" s="3">
        <v>212</v>
      </c>
      <c r="H24" s="4">
        <v>-0.9433962264150944</v>
      </c>
      <c r="I24" s="4">
        <v>0</v>
      </c>
      <c r="J24" s="5">
        <v>0</v>
      </c>
    </row>
    <row r="25" spans="1:10" ht="14.25">
      <c r="A25" s="6" t="s">
        <v>22</v>
      </c>
      <c r="B25" s="7">
        <v>1911</v>
      </c>
      <c r="C25" s="7">
        <v>55</v>
      </c>
      <c r="D25" s="7">
        <v>1966</v>
      </c>
      <c r="E25" s="7">
        <v>2727</v>
      </c>
      <c r="F25" s="7">
        <v>92</v>
      </c>
      <c r="G25" s="7">
        <v>2819</v>
      </c>
      <c r="H25" s="8">
        <v>42.700156985871274</v>
      </c>
      <c r="I25" s="8">
        <v>67.27272727272727</v>
      </c>
      <c r="J25" s="9">
        <v>43.38758901322482</v>
      </c>
    </row>
    <row r="26" spans="1:10" ht="14.25">
      <c r="A26" s="10" t="s">
        <v>23</v>
      </c>
      <c r="B26" s="3">
        <v>893</v>
      </c>
      <c r="C26" s="3">
        <v>7</v>
      </c>
      <c r="D26" s="3">
        <v>900</v>
      </c>
      <c r="E26" s="3">
        <v>477</v>
      </c>
      <c r="F26" s="3">
        <v>4</v>
      </c>
      <c r="G26" s="3">
        <v>481</v>
      </c>
      <c r="H26" s="4">
        <v>-46.58454647256439</v>
      </c>
      <c r="I26" s="4">
        <v>-42.857142857142854</v>
      </c>
      <c r="J26" s="5">
        <v>-46.55555555555556</v>
      </c>
    </row>
    <row r="27" spans="1:10" ht="14.25">
      <c r="A27" s="6" t="s">
        <v>24</v>
      </c>
      <c r="B27" s="7">
        <v>8</v>
      </c>
      <c r="C27" s="7">
        <v>0</v>
      </c>
      <c r="D27" s="7">
        <v>8</v>
      </c>
      <c r="E27" s="7">
        <v>10</v>
      </c>
      <c r="F27" s="7">
        <v>0</v>
      </c>
      <c r="G27" s="7">
        <v>10</v>
      </c>
      <c r="H27" s="8">
        <v>25</v>
      </c>
      <c r="I27" s="8">
        <v>0</v>
      </c>
      <c r="J27" s="9">
        <v>25</v>
      </c>
    </row>
    <row r="28" spans="1:10" ht="14.25">
      <c r="A28" s="10" t="s">
        <v>25</v>
      </c>
      <c r="B28" s="3">
        <v>711</v>
      </c>
      <c r="C28" s="3">
        <v>34</v>
      </c>
      <c r="D28" s="3">
        <v>745</v>
      </c>
      <c r="E28" s="3">
        <v>863</v>
      </c>
      <c r="F28" s="3">
        <v>26</v>
      </c>
      <c r="G28" s="3">
        <v>889</v>
      </c>
      <c r="H28" s="4">
        <v>21.37834036568214</v>
      </c>
      <c r="I28" s="4">
        <v>-23.52941176470588</v>
      </c>
      <c r="J28" s="5">
        <v>19.328859060402685</v>
      </c>
    </row>
    <row r="29" spans="1:10" ht="14.25">
      <c r="A29" s="6" t="s">
        <v>26</v>
      </c>
      <c r="B29" s="7">
        <v>2060</v>
      </c>
      <c r="C29" s="7">
        <v>134</v>
      </c>
      <c r="D29" s="7">
        <v>2194</v>
      </c>
      <c r="E29" s="7">
        <v>1935</v>
      </c>
      <c r="F29" s="7">
        <v>166</v>
      </c>
      <c r="G29" s="7">
        <v>2101</v>
      </c>
      <c r="H29" s="8">
        <v>-6.067961165048544</v>
      </c>
      <c r="I29" s="8">
        <v>23.88059701492537</v>
      </c>
      <c r="J29" s="9">
        <v>-4.238833181403829</v>
      </c>
    </row>
    <row r="30" spans="1:10" ht="14.25">
      <c r="A30" s="10" t="s">
        <v>27</v>
      </c>
      <c r="B30" s="3">
        <v>1247</v>
      </c>
      <c r="C30" s="3">
        <v>47</v>
      </c>
      <c r="D30" s="3">
        <v>1294</v>
      </c>
      <c r="E30" s="3">
        <v>1019</v>
      </c>
      <c r="F30" s="3">
        <v>66</v>
      </c>
      <c r="G30" s="3">
        <v>1085</v>
      </c>
      <c r="H30" s="4">
        <v>-18.283881315156375</v>
      </c>
      <c r="I30" s="4">
        <v>40.42553191489361</v>
      </c>
      <c r="J30" s="5">
        <v>-16.15146831530139</v>
      </c>
    </row>
    <row r="31" spans="1:10" ht="14.25">
      <c r="A31" s="6" t="s">
        <v>64</v>
      </c>
      <c r="B31" s="7">
        <v>417</v>
      </c>
      <c r="C31" s="7">
        <v>2</v>
      </c>
      <c r="D31" s="7">
        <v>419</v>
      </c>
      <c r="E31" s="7">
        <v>460</v>
      </c>
      <c r="F31" s="7">
        <v>4</v>
      </c>
      <c r="G31" s="7">
        <v>464</v>
      </c>
      <c r="H31" s="8">
        <v>10.311750599520384</v>
      </c>
      <c r="I31" s="8">
        <v>100</v>
      </c>
      <c r="J31" s="9">
        <v>10.739856801909307</v>
      </c>
    </row>
    <row r="32" spans="1:10" ht="14.25">
      <c r="A32" s="10" t="s">
        <v>73</v>
      </c>
      <c r="B32" s="3">
        <v>362</v>
      </c>
      <c r="C32" s="3">
        <v>84</v>
      </c>
      <c r="D32" s="3">
        <v>446</v>
      </c>
      <c r="E32" s="3">
        <v>726</v>
      </c>
      <c r="F32" s="3">
        <v>113</v>
      </c>
      <c r="G32" s="3">
        <v>839</v>
      </c>
      <c r="H32" s="4">
        <v>100.55248618784532</v>
      </c>
      <c r="I32" s="4">
        <v>34.523809523809526</v>
      </c>
      <c r="J32" s="5">
        <v>88.11659192825113</v>
      </c>
    </row>
    <row r="33" spans="1:10" ht="14.25">
      <c r="A33" s="6" t="s">
        <v>60</v>
      </c>
      <c r="B33" s="7">
        <v>177</v>
      </c>
      <c r="C33" s="7">
        <v>0</v>
      </c>
      <c r="D33" s="7">
        <v>177</v>
      </c>
      <c r="E33" s="7">
        <v>92</v>
      </c>
      <c r="F33" s="7">
        <v>0</v>
      </c>
      <c r="G33" s="7">
        <v>92</v>
      </c>
      <c r="H33" s="8">
        <v>-48.0225988700565</v>
      </c>
      <c r="I33" s="8">
        <v>0</v>
      </c>
      <c r="J33" s="9">
        <v>-48.0225988700565</v>
      </c>
    </row>
    <row r="34" spans="1:10" ht="14.25">
      <c r="A34" s="10" t="s">
        <v>28</v>
      </c>
      <c r="B34" s="3">
        <v>1708</v>
      </c>
      <c r="C34" s="3">
        <v>143</v>
      </c>
      <c r="D34" s="3">
        <v>1851</v>
      </c>
      <c r="E34" s="3">
        <v>376</v>
      </c>
      <c r="F34" s="3">
        <v>0</v>
      </c>
      <c r="G34" s="3">
        <v>376</v>
      </c>
      <c r="H34" s="4">
        <v>-77.98594847775175</v>
      </c>
      <c r="I34" s="4">
        <v>-100</v>
      </c>
      <c r="J34" s="5">
        <v>-79.68665586169638</v>
      </c>
    </row>
    <row r="35" spans="1:10" ht="14.25">
      <c r="A35" s="6" t="s">
        <v>59</v>
      </c>
      <c r="B35" s="7">
        <v>515</v>
      </c>
      <c r="C35" s="7">
        <v>0</v>
      </c>
      <c r="D35" s="7">
        <v>515</v>
      </c>
      <c r="E35" s="7">
        <v>484</v>
      </c>
      <c r="F35" s="7">
        <v>6</v>
      </c>
      <c r="G35" s="7">
        <v>490</v>
      </c>
      <c r="H35" s="8">
        <v>-6.019417475728155</v>
      </c>
      <c r="I35" s="8">
        <v>0</v>
      </c>
      <c r="J35" s="9">
        <v>-4.854368932038835</v>
      </c>
    </row>
    <row r="36" spans="1:10" ht="14.25">
      <c r="A36" s="10" t="s">
        <v>29</v>
      </c>
      <c r="B36" s="3">
        <v>3620</v>
      </c>
      <c r="C36" s="3">
        <v>5</v>
      </c>
      <c r="D36" s="3">
        <v>3625</v>
      </c>
      <c r="E36" s="3">
        <v>3417</v>
      </c>
      <c r="F36" s="3">
        <v>26</v>
      </c>
      <c r="G36" s="3">
        <v>3443</v>
      </c>
      <c r="H36" s="4">
        <v>-5.607734806629834</v>
      </c>
      <c r="I36" s="4">
        <v>420</v>
      </c>
      <c r="J36" s="5">
        <v>-5.020689655172414</v>
      </c>
    </row>
    <row r="37" spans="1:10" ht="14.25">
      <c r="A37" s="6" t="s">
        <v>30</v>
      </c>
      <c r="B37" s="7">
        <v>1133</v>
      </c>
      <c r="C37" s="7">
        <v>92</v>
      </c>
      <c r="D37" s="7">
        <v>1225</v>
      </c>
      <c r="E37" s="7">
        <v>347</v>
      </c>
      <c r="F37" s="7">
        <v>2</v>
      </c>
      <c r="G37" s="7">
        <v>349</v>
      </c>
      <c r="H37" s="8">
        <v>-69.37334510150043</v>
      </c>
      <c r="I37" s="8">
        <v>-97.82608695652173</v>
      </c>
      <c r="J37" s="9">
        <v>-71.51020408163265</v>
      </c>
    </row>
    <row r="38" spans="1:10" ht="14.25">
      <c r="A38" s="10" t="s">
        <v>37</v>
      </c>
      <c r="B38" s="3">
        <v>1699</v>
      </c>
      <c r="C38" s="3">
        <v>12</v>
      </c>
      <c r="D38" s="3">
        <v>1711</v>
      </c>
      <c r="E38" s="3">
        <v>1892</v>
      </c>
      <c r="F38" s="3">
        <v>9</v>
      </c>
      <c r="G38" s="3">
        <v>1901</v>
      </c>
      <c r="H38" s="4">
        <v>11.359623307828134</v>
      </c>
      <c r="I38" s="4">
        <v>-25</v>
      </c>
      <c r="J38" s="5">
        <v>11.104617182933957</v>
      </c>
    </row>
    <row r="39" spans="1:10" ht="14.25">
      <c r="A39" s="6" t="s">
        <v>31</v>
      </c>
      <c r="B39" s="7">
        <v>660</v>
      </c>
      <c r="C39" s="7">
        <v>6</v>
      </c>
      <c r="D39" s="7">
        <v>666</v>
      </c>
      <c r="E39" s="7">
        <v>670</v>
      </c>
      <c r="F39" s="7">
        <v>0</v>
      </c>
      <c r="G39" s="7">
        <v>670</v>
      </c>
      <c r="H39" s="8">
        <v>1.5151515151515151</v>
      </c>
      <c r="I39" s="8">
        <v>-100</v>
      </c>
      <c r="J39" s="9">
        <v>0.6006006006006006</v>
      </c>
    </row>
    <row r="40" spans="1:10" ht="14.25">
      <c r="A40" s="10" t="s">
        <v>32</v>
      </c>
      <c r="B40" s="3">
        <v>106</v>
      </c>
      <c r="C40" s="3">
        <v>4</v>
      </c>
      <c r="D40" s="3">
        <v>110</v>
      </c>
      <c r="E40" s="3">
        <v>150</v>
      </c>
      <c r="F40" s="3">
        <v>14</v>
      </c>
      <c r="G40" s="3">
        <v>164</v>
      </c>
      <c r="H40" s="4">
        <v>41.509433962264154</v>
      </c>
      <c r="I40" s="4">
        <v>250</v>
      </c>
      <c r="J40" s="5">
        <v>49.09090909090909</v>
      </c>
    </row>
    <row r="41" spans="1:10" ht="14.25">
      <c r="A41" s="6" t="s">
        <v>33</v>
      </c>
      <c r="B41" s="7">
        <v>1938</v>
      </c>
      <c r="C41" s="7">
        <v>400</v>
      </c>
      <c r="D41" s="7">
        <v>2338</v>
      </c>
      <c r="E41" s="7">
        <v>2111</v>
      </c>
      <c r="F41" s="7">
        <v>522</v>
      </c>
      <c r="G41" s="7">
        <v>2633</v>
      </c>
      <c r="H41" s="8">
        <v>8.926728586171311</v>
      </c>
      <c r="I41" s="8">
        <v>30.5</v>
      </c>
      <c r="J41" s="9">
        <v>12.617621899059026</v>
      </c>
    </row>
    <row r="42" spans="1:10" ht="14.25">
      <c r="A42" s="10" t="s">
        <v>34</v>
      </c>
      <c r="B42" s="3">
        <v>155</v>
      </c>
      <c r="C42" s="3">
        <v>4</v>
      </c>
      <c r="D42" s="3">
        <v>159</v>
      </c>
      <c r="E42" s="3">
        <v>45</v>
      </c>
      <c r="F42" s="3">
        <v>12</v>
      </c>
      <c r="G42" s="3">
        <v>57</v>
      </c>
      <c r="H42" s="4">
        <v>-70.96774193548387</v>
      </c>
      <c r="I42" s="4">
        <v>200</v>
      </c>
      <c r="J42" s="5">
        <v>-64.15094339622641</v>
      </c>
    </row>
    <row r="43" spans="1:10" ht="14.25">
      <c r="A43" s="6" t="s">
        <v>35</v>
      </c>
      <c r="B43" s="7">
        <v>895</v>
      </c>
      <c r="C43" s="7">
        <v>158</v>
      </c>
      <c r="D43" s="7">
        <v>1053</v>
      </c>
      <c r="E43" s="7">
        <v>960</v>
      </c>
      <c r="F43" s="7">
        <v>235</v>
      </c>
      <c r="G43" s="7">
        <v>1195</v>
      </c>
      <c r="H43" s="8">
        <v>7.262569832402235</v>
      </c>
      <c r="I43" s="8">
        <v>48.734177215189874</v>
      </c>
      <c r="J43" s="9">
        <v>13.485280151946819</v>
      </c>
    </row>
    <row r="44" spans="1:10" ht="14.25">
      <c r="A44" s="10" t="s">
        <v>36</v>
      </c>
      <c r="B44" s="3">
        <v>1242</v>
      </c>
      <c r="C44" s="3">
        <v>24</v>
      </c>
      <c r="D44" s="3">
        <v>1266</v>
      </c>
      <c r="E44" s="3">
        <v>861</v>
      </c>
      <c r="F44" s="3">
        <v>12</v>
      </c>
      <c r="G44" s="3">
        <v>873</v>
      </c>
      <c r="H44" s="4">
        <v>-30.676328502415455</v>
      </c>
      <c r="I44" s="4">
        <v>-50</v>
      </c>
      <c r="J44" s="5">
        <v>-31.04265402843602</v>
      </c>
    </row>
    <row r="45" spans="1:10" ht="14.25">
      <c r="A45" s="6" t="s">
        <v>65</v>
      </c>
      <c r="B45" s="7">
        <v>730</v>
      </c>
      <c r="C45" s="7">
        <v>6</v>
      </c>
      <c r="D45" s="7">
        <v>736</v>
      </c>
      <c r="E45" s="7">
        <v>791</v>
      </c>
      <c r="F45" s="7">
        <v>9</v>
      </c>
      <c r="G45" s="7">
        <v>800</v>
      </c>
      <c r="H45" s="8">
        <v>8.356164383561644</v>
      </c>
      <c r="I45" s="8">
        <v>50</v>
      </c>
      <c r="J45" s="9">
        <v>8.695652173913043</v>
      </c>
    </row>
    <row r="46" spans="1:10" ht="14.25">
      <c r="A46" s="10" t="s">
        <v>66</v>
      </c>
      <c r="B46" s="3">
        <v>407</v>
      </c>
      <c r="C46" s="3">
        <v>1</v>
      </c>
      <c r="D46" s="3">
        <v>408</v>
      </c>
      <c r="E46" s="3">
        <v>462</v>
      </c>
      <c r="F46" s="3">
        <v>2</v>
      </c>
      <c r="G46" s="3">
        <v>464</v>
      </c>
      <c r="H46" s="4">
        <v>13.513513513513514</v>
      </c>
      <c r="I46" s="4">
        <v>100</v>
      </c>
      <c r="J46" s="5">
        <v>13.725490196078432</v>
      </c>
    </row>
    <row r="47" spans="1:10" ht="14.25">
      <c r="A47" s="6" t="s">
        <v>38</v>
      </c>
      <c r="B47" s="7">
        <v>945</v>
      </c>
      <c r="C47" s="7">
        <v>23</v>
      </c>
      <c r="D47" s="7">
        <v>968</v>
      </c>
      <c r="E47" s="7">
        <v>1165</v>
      </c>
      <c r="F47" s="7">
        <v>39</v>
      </c>
      <c r="G47" s="7">
        <v>1204</v>
      </c>
      <c r="H47" s="8">
        <v>23.28042328042328</v>
      </c>
      <c r="I47" s="8">
        <v>69.56521739130434</v>
      </c>
      <c r="J47" s="9">
        <v>24.380165289256198</v>
      </c>
    </row>
    <row r="48" spans="1:10" ht="14.25">
      <c r="A48" s="10" t="s">
        <v>67</v>
      </c>
      <c r="B48" s="3">
        <v>1004</v>
      </c>
      <c r="C48" s="3">
        <v>26</v>
      </c>
      <c r="D48" s="3">
        <v>1030</v>
      </c>
      <c r="E48" s="3">
        <v>1190</v>
      </c>
      <c r="F48" s="3">
        <v>34</v>
      </c>
      <c r="G48" s="3">
        <v>1224</v>
      </c>
      <c r="H48" s="4">
        <v>18.52589641434263</v>
      </c>
      <c r="I48" s="4">
        <v>30.76923076923077</v>
      </c>
      <c r="J48" s="5">
        <v>18.83495145631068</v>
      </c>
    </row>
    <row r="49" spans="1:10" ht="14.25">
      <c r="A49" s="6" t="s">
        <v>39</v>
      </c>
      <c r="B49" s="7">
        <v>1802</v>
      </c>
      <c r="C49" s="7">
        <v>176</v>
      </c>
      <c r="D49" s="7">
        <v>1978</v>
      </c>
      <c r="E49" s="7">
        <v>1993</v>
      </c>
      <c r="F49" s="7">
        <v>196</v>
      </c>
      <c r="G49" s="7">
        <v>2189</v>
      </c>
      <c r="H49" s="8">
        <v>10.599334073251942</v>
      </c>
      <c r="I49" s="8">
        <v>11.363636363636363</v>
      </c>
      <c r="J49" s="9">
        <v>10.667340748230536</v>
      </c>
    </row>
    <row r="50" spans="1:10" ht="14.25">
      <c r="A50" s="10" t="s">
        <v>40</v>
      </c>
      <c r="B50" s="3">
        <v>88</v>
      </c>
      <c r="C50" s="3">
        <v>0</v>
      </c>
      <c r="D50" s="3">
        <v>88</v>
      </c>
      <c r="E50" s="3">
        <v>88</v>
      </c>
      <c r="F50" s="3">
        <v>0</v>
      </c>
      <c r="G50" s="3">
        <v>88</v>
      </c>
      <c r="H50" s="4">
        <v>0</v>
      </c>
      <c r="I50" s="4">
        <v>0</v>
      </c>
      <c r="J50" s="5">
        <v>0</v>
      </c>
    </row>
    <row r="51" spans="1:10" ht="14.25">
      <c r="A51" s="6" t="s">
        <v>41</v>
      </c>
      <c r="B51" s="7">
        <v>154</v>
      </c>
      <c r="C51" s="7">
        <v>2</v>
      </c>
      <c r="D51" s="7">
        <v>156</v>
      </c>
      <c r="E51" s="7">
        <v>132</v>
      </c>
      <c r="F51" s="7">
        <v>0</v>
      </c>
      <c r="G51" s="7">
        <v>132</v>
      </c>
      <c r="H51" s="8">
        <v>-14.285714285714285</v>
      </c>
      <c r="I51" s="8">
        <v>-100</v>
      </c>
      <c r="J51" s="9">
        <v>-15.384615384615385</v>
      </c>
    </row>
    <row r="52" spans="1:10" ht="14.25">
      <c r="A52" s="10" t="s">
        <v>42</v>
      </c>
      <c r="B52" s="3">
        <v>459</v>
      </c>
      <c r="C52" s="3">
        <v>13</v>
      </c>
      <c r="D52" s="3">
        <v>472</v>
      </c>
      <c r="E52" s="3">
        <v>518</v>
      </c>
      <c r="F52" s="3">
        <v>26</v>
      </c>
      <c r="G52" s="3">
        <v>544</v>
      </c>
      <c r="H52" s="4">
        <v>12.854030501089325</v>
      </c>
      <c r="I52" s="4">
        <v>100</v>
      </c>
      <c r="J52" s="5">
        <v>15.254237288135593</v>
      </c>
    </row>
    <row r="53" spans="1:10" ht="14.25">
      <c r="A53" s="6" t="s">
        <v>68</v>
      </c>
      <c r="B53" s="7">
        <v>1426</v>
      </c>
      <c r="C53" s="7">
        <v>76</v>
      </c>
      <c r="D53" s="7">
        <v>1502</v>
      </c>
      <c r="E53" s="7">
        <v>1137</v>
      </c>
      <c r="F53" s="7">
        <v>43</v>
      </c>
      <c r="G53" s="7">
        <v>1180</v>
      </c>
      <c r="H53" s="8">
        <v>-20.26647966339411</v>
      </c>
      <c r="I53" s="8">
        <v>-43.42105263157895</v>
      </c>
      <c r="J53" s="9">
        <v>-21.438082556591212</v>
      </c>
    </row>
    <row r="54" spans="1:10" ht="14.25">
      <c r="A54" s="10" t="s">
        <v>43</v>
      </c>
      <c r="B54" s="3">
        <v>1003</v>
      </c>
      <c r="C54" s="3">
        <v>0</v>
      </c>
      <c r="D54" s="3">
        <v>1003</v>
      </c>
      <c r="E54" s="3">
        <v>878</v>
      </c>
      <c r="F54" s="3">
        <v>0</v>
      </c>
      <c r="G54" s="3">
        <v>878</v>
      </c>
      <c r="H54" s="4">
        <v>-12.462612163509473</v>
      </c>
      <c r="I54" s="4">
        <v>0</v>
      </c>
      <c r="J54" s="5">
        <v>-12.462612163509473</v>
      </c>
    </row>
    <row r="55" spans="1:10" ht="14.25">
      <c r="A55" s="6" t="s">
        <v>61</v>
      </c>
      <c r="B55" s="7">
        <v>3592</v>
      </c>
      <c r="C55" s="7">
        <v>88</v>
      </c>
      <c r="D55" s="7">
        <v>3680</v>
      </c>
      <c r="E55" s="7">
        <v>3629</v>
      </c>
      <c r="F55" s="7">
        <v>97</v>
      </c>
      <c r="G55" s="7">
        <v>3726</v>
      </c>
      <c r="H55" s="8">
        <v>1.030066815144766</v>
      </c>
      <c r="I55" s="8">
        <v>10.227272727272728</v>
      </c>
      <c r="J55" s="9">
        <v>1.25</v>
      </c>
    </row>
    <row r="56" spans="1:10" ht="14.25">
      <c r="A56" s="10" t="s">
        <v>44</v>
      </c>
      <c r="B56" s="3">
        <v>173</v>
      </c>
      <c r="C56" s="3">
        <v>9</v>
      </c>
      <c r="D56" s="3">
        <v>182</v>
      </c>
      <c r="E56" s="3">
        <v>184</v>
      </c>
      <c r="F56" s="3">
        <v>8</v>
      </c>
      <c r="G56" s="3">
        <v>192</v>
      </c>
      <c r="H56" s="4">
        <v>6.358381502890173</v>
      </c>
      <c r="I56" s="4">
        <v>-11.11111111111111</v>
      </c>
      <c r="J56" s="5">
        <v>5.4945054945054945</v>
      </c>
    </row>
    <row r="57" spans="1:10" ht="14.25">
      <c r="A57" s="6" t="s">
        <v>45</v>
      </c>
      <c r="B57" s="7">
        <v>505</v>
      </c>
      <c r="C57" s="7">
        <v>0</v>
      </c>
      <c r="D57" s="7">
        <v>505</v>
      </c>
      <c r="E57" s="7">
        <v>750</v>
      </c>
      <c r="F57" s="7">
        <v>2</v>
      </c>
      <c r="G57" s="7">
        <v>752</v>
      </c>
      <c r="H57" s="8">
        <v>48.51485148514851</v>
      </c>
      <c r="I57" s="8">
        <v>0</v>
      </c>
      <c r="J57" s="9">
        <v>48.91089108910891</v>
      </c>
    </row>
    <row r="58" spans="1:10" ht="14.25">
      <c r="A58" s="10" t="s">
        <v>46</v>
      </c>
      <c r="B58" s="3">
        <v>2708</v>
      </c>
      <c r="C58" s="3">
        <v>9</v>
      </c>
      <c r="D58" s="3">
        <v>2717</v>
      </c>
      <c r="E58" s="3">
        <v>2561</v>
      </c>
      <c r="F58" s="3">
        <v>23</v>
      </c>
      <c r="G58" s="3">
        <v>2584</v>
      </c>
      <c r="H58" s="4">
        <v>-5.428360413589365</v>
      </c>
      <c r="I58" s="4">
        <v>155.55555555555557</v>
      </c>
      <c r="J58" s="5">
        <v>-4.895104895104895</v>
      </c>
    </row>
    <row r="59" spans="1:10" ht="14.25">
      <c r="A59" s="6" t="s">
        <v>74</v>
      </c>
      <c r="B59" s="7">
        <v>134</v>
      </c>
      <c r="C59" s="7">
        <v>22</v>
      </c>
      <c r="D59" s="7">
        <v>156</v>
      </c>
      <c r="E59" s="7">
        <v>848</v>
      </c>
      <c r="F59" s="7">
        <v>28</v>
      </c>
      <c r="G59" s="7">
        <v>876</v>
      </c>
      <c r="H59" s="8">
        <v>532.8358208955224</v>
      </c>
      <c r="I59" s="8">
        <v>27.27272727272727</v>
      </c>
      <c r="J59" s="9">
        <v>461.5384615384615</v>
      </c>
    </row>
    <row r="60" spans="1:10" ht="14.25">
      <c r="A60" s="10" t="s">
        <v>75</v>
      </c>
      <c r="B60" s="3">
        <v>70</v>
      </c>
      <c r="C60" s="3">
        <v>53</v>
      </c>
      <c r="D60" s="3">
        <v>123</v>
      </c>
      <c r="E60" s="3">
        <v>85</v>
      </c>
      <c r="F60" s="3">
        <v>51</v>
      </c>
      <c r="G60" s="3">
        <v>136</v>
      </c>
      <c r="H60" s="4">
        <v>21.428571428571427</v>
      </c>
      <c r="I60" s="4">
        <v>-3.7735849056603774</v>
      </c>
      <c r="J60" s="5">
        <v>10.569105691056912</v>
      </c>
    </row>
    <row r="61" spans="1:11" ht="14.25">
      <c r="A61" s="11" t="s">
        <v>47</v>
      </c>
      <c r="B61" s="12">
        <f>B62-SUM(B6+B10+B20+B32+B59+B60+B5)</f>
        <v>88232</v>
      </c>
      <c r="C61" s="12">
        <f>C62-SUM(C6+C10+C20+C32+C59+C60+C5)</f>
        <v>17359</v>
      </c>
      <c r="D61" s="12">
        <f>D62-SUM(D6+D10+D20+D32+D59+D60+D5)</f>
        <v>105591</v>
      </c>
      <c r="E61" s="12">
        <f>E62-SUM(E6+E10+E20+E32+E59+E60+E5)</f>
        <v>84731</v>
      </c>
      <c r="F61" s="12">
        <f>F62-SUM(F6+F10+F20+F32+F59+F60+F5)</f>
        <v>19986</v>
      </c>
      <c r="G61" s="12">
        <f>G62-SUM(G6+G10+G20+G32+G59+G60+G5)</f>
        <v>104717</v>
      </c>
      <c r="H61" s="13">
        <f>+_xlfn.IFERROR(((E61-B61)/B61)*100,0)</f>
        <v>-3.967948136730438</v>
      </c>
      <c r="I61" s="13">
        <f>+_xlfn.IFERROR(((F61-C61)/C61)*100,0)</f>
        <v>15.13336021660234</v>
      </c>
      <c r="J61" s="35">
        <f>+_xlfn.IFERROR(((G61-D61)/D61)*100,0)</f>
        <v>-0.8277220596452349</v>
      </c>
      <c r="K61" s="36"/>
    </row>
    <row r="62" spans="1:10" ht="14.25">
      <c r="A62" s="14" t="s">
        <v>48</v>
      </c>
      <c r="B62" s="15">
        <f>SUM(B4:B60)</f>
        <v>129281</v>
      </c>
      <c r="C62" s="15">
        <f>SUM(C4:C60)</f>
        <v>90666</v>
      </c>
      <c r="D62" s="15">
        <f>SUM(D4:D60)</f>
        <v>219947</v>
      </c>
      <c r="E62" s="15">
        <f>SUM(E4:E60)</f>
        <v>128365</v>
      </c>
      <c r="F62" s="15">
        <f>SUM(F4:F60)</f>
        <v>102391</v>
      </c>
      <c r="G62" s="15">
        <f>SUM(G4:G60)</f>
        <v>230756</v>
      </c>
      <c r="H62" s="16">
        <f>+_xlfn.IFERROR(((E62-B62)/B62)*100,0)</f>
        <v>-0.7085341233437241</v>
      </c>
      <c r="I62" s="16">
        <f>+_xlfn.IFERROR(((F62-C62)/C62)*100,0)</f>
        <v>12.932080382943992</v>
      </c>
      <c r="J62" s="17">
        <f>+_xlfn.IFERROR(((G62-D62)/D62)*100,0)</f>
        <v>4.914365733563086</v>
      </c>
    </row>
    <row r="63" spans="1:10" ht="15" thickBot="1">
      <c r="A63" s="18" t="s">
        <v>49</v>
      </c>
      <c r="B63" s="19"/>
      <c r="C63" s="19"/>
      <c r="D63" s="54">
        <v>66867</v>
      </c>
      <c r="E63" s="19"/>
      <c r="F63" s="19"/>
      <c r="G63" s="54">
        <v>78773</v>
      </c>
      <c r="H63" s="70">
        <f>+_xlfn.IFERROR(((G63-D63)/D63)*100,0)</f>
        <v>17.805494489060372</v>
      </c>
      <c r="I63" s="70"/>
      <c r="J63" s="71"/>
    </row>
    <row r="64" spans="1:10" ht="14.25">
      <c r="A64" s="14" t="s">
        <v>50</v>
      </c>
      <c r="B64" s="34"/>
      <c r="C64" s="34"/>
      <c r="D64" s="34">
        <f>+D62+D63</f>
        <v>286814</v>
      </c>
      <c r="E64" s="34"/>
      <c r="F64" s="34"/>
      <c r="G64" s="34">
        <f>+G62+G63</f>
        <v>309529</v>
      </c>
      <c r="H64" s="72">
        <f>+_xlfn.IFERROR(((G64-D64)/D64)*100,0)</f>
        <v>7.919766817519368</v>
      </c>
      <c r="I64" s="72"/>
      <c r="J64" s="73"/>
    </row>
    <row r="65" spans="1:10" ht="14.25">
      <c r="A65" s="55"/>
      <c r="B65" s="56"/>
      <c r="C65" s="56"/>
      <c r="D65" s="56"/>
      <c r="E65" s="56"/>
      <c r="F65" s="56"/>
      <c r="G65" s="56"/>
      <c r="H65" s="56"/>
      <c r="I65" s="56"/>
      <c r="J65" s="57"/>
    </row>
    <row r="66" spans="1:10" ht="15" thickBot="1">
      <c r="A66" s="58"/>
      <c r="B66" s="59"/>
      <c r="C66" s="59"/>
      <c r="D66" s="59"/>
      <c r="E66" s="59"/>
      <c r="F66" s="59"/>
      <c r="G66" s="59"/>
      <c r="H66" s="59"/>
      <c r="I66" s="59"/>
      <c r="J66" s="60"/>
    </row>
    <row r="67" spans="1:10" ht="48.75" customHeight="1">
      <c r="A67" s="61" t="s">
        <v>62</v>
      </c>
      <c r="B67" s="61"/>
      <c r="C67" s="61"/>
      <c r="D67" s="61"/>
      <c r="E67" s="61"/>
      <c r="F67" s="61"/>
      <c r="G67" s="61"/>
      <c r="H67" s="61"/>
      <c r="I67" s="61"/>
      <c r="J67" s="61"/>
    </row>
    <row r="68" ht="14.25">
      <c r="A68" s="39" t="s">
        <v>63</v>
      </c>
    </row>
    <row r="69" spans="8:10" ht="14.25">
      <c r="H69" s="38"/>
      <c r="I69" s="38"/>
      <c r="J69" s="38"/>
    </row>
    <row r="70" spans="8:10" ht="14.25">
      <c r="H70" s="38"/>
      <c r="I70" s="38"/>
      <c r="J70" s="38"/>
    </row>
    <row r="71" spans="8:10" ht="14.25">
      <c r="H71" s="38"/>
      <c r="I71" s="38"/>
      <c r="J71" s="38"/>
    </row>
    <row r="72" spans="8:10" ht="14.25">
      <c r="H72" s="38"/>
      <c r="I72" s="38"/>
      <c r="J72" s="38"/>
    </row>
  </sheetData>
  <sheetProtection/>
  <mergeCells count="10">
    <mergeCell ref="A65:J65"/>
    <mergeCell ref="A66:J66"/>
    <mergeCell ref="A67:J67"/>
    <mergeCell ref="A1:J1"/>
    <mergeCell ref="A2:A3"/>
    <mergeCell ref="B2:D2"/>
    <mergeCell ref="E2:G2"/>
    <mergeCell ref="H2:J2"/>
    <mergeCell ref="H63:J63"/>
    <mergeCell ref="H64:J64"/>
  </mergeCells>
  <conditionalFormatting sqref="B4:J60">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J67"/>
  <sheetViews>
    <sheetView zoomScale="75" zoomScaleNormal="75" zoomScalePageLayoutView="0" workbookViewId="0" topLeftCell="A22">
      <selection activeCell="B4" sqref="B4:J60"/>
    </sheetView>
  </sheetViews>
  <sheetFormatPr defaultColWidth="9.140625" defaultRowHeight="15"/>
  <cols>
    <col min="1" max="1" width="34.00390625" style="0" bestFit="1" customWidth="1"/>
    <col min="2" max="10" width="14.28125" style="0" customWidth="1"/>
  </cols>
  <sheetData>
    <row r="1" spans="1:10" ht="24.75" customHeight="1">
      <c r="A1" s="62" t="s">
        <v>56</v>
      </c>
      <c r="B1" s="63"/>
      <c r="C1" s="63"/>
      <c r="D1" s="63"/>
      <c r="E1" s="63"/>
      <c r="F1" s="63"/>
      <c r="G1" s="63"/>
      <c r="H1" s="63"/>
      <c r="I1" s="63"/>
      <c r="J1" s="64"/>
    </row>
    <row r="2" spans="1:10" ht="27" customHeight="1">
      <c r="A2" s="76" t="s">
        <v>1</v>
      </c>
      <c r="B2" s="67" t="s">
        <v>78</v>
      </c>
      <c r="C2" s="67"/>
      <c r="D2" s="67"/>
      <c r="E2" s="67" t="s">
        <v>79</v>
      </c>
      <c r="F2" s="67"/>
      <c r="G2" s="67"/>
      <c r="H2" s="68" t="s">
        <v>77</v>
      </c>
      <c r="I2" s="68"/>
      <c r="J2" s="69"/>
    </row>
    <row r="3" spans="1:10" ht="14.25">
      <c r="A3" s="77"/>
      <c r="B3" s="1" t="s">
        <v>2</v>
      </c>
      <c r="C3" s="1" t="s">
        <v>3</v>
      </c>
      <c r="D3" s="1" t="s">
        <v>4</v>
      </c>
      <c r="E3" s="1" t="s">
        <v>2</v>
      </c>
      <c r="F3" s="1" t="s">
        <v>3</v>
      </c>
      <c r="G3" s="1" t="s">
        <v>4</v>
      </c>
      <c r="H3" s="1" t="s">
        <v>2</v>
      </c>
      <c r="I3" s="1" t="s">
        <v>3</v>
      </c>
      <c r="J3" s="2" t="s">
        <v>4</v>
      </c>
    </row>
    <row r="4" spans="1:10" ht="14.25">
      <c r="A4" s="10" t="s">
        <v>5</v>
      </c>
      <c r="B4" s="3">
        <v>0</v>
      </c>
      <c r="C4" s="3">
        <v>0</v>
      </c>
      <c r="D4" s="3">
        <v>0</v>
      </c>
      <c r="E4" s="3">
        <v>0</v>
      </c>
      <c r="F4" s="3">
        <v>0</v>
      </c>
      <c r="G4" s="3">
        <v>0</v>
      </c>
      <c r="H4" s="4">
        <v>0</v>
      </c>
      <c r="I4" s="4">
        <v>0</v>
      </c>
      <c r="J4" s="5">
        <v>0</v>
      </c>
    </row>
    <row r="5" spans="1:10" ht="14.25">
      <c r="A5" s="6" t="s">
        <v>69</v>
      </c>
      <c r="B5" s="7">
        <v>17663</v>
      </c>
      <c r="C5" s="7">
        <v>54806</v>
      </c>
      <c r="D5" s="7">
        <v>72469</v>
      </c>
      <c r="E5" s="7">
        <v>17065</v>
      </c>
      <c r="F5" s="7">
        <v>60702</v>
      </c>
      <c r="G5" s="7">
        <v>77767</v>
      </c>
      <c r="H5" s="8">
        <v>-3.385608333805129</v>
      </c>
      <c r="I5" s="8">
        <v>10.757946210268948</v>
      </c>
      <c r="J5" s="9">
        <v>7.310712166581573</v>
      </c>
    </row>
    <row r="6" spans="1:10" ht="14.25">
      <c r="A6" s="10" t="s">
        <v>70</v>
      </c>
      <c r="B6" s="3">
        <v>14971</v>
      </c>
      <c r="C6" s="3">
        <v>16896</v>
      </c>
      <c r="D6" s="3">
        <v>31867</v>
      </c>
      <c r="E6" s="3">
        <v>16851</v>
      </c>
      <c r="F6" s="3">
        <v>20155</v>
      </c>
      <c r="G6" s="3">
        <v>37006</v>
      </c>
      <c r="H6" s="4">
        <v>12.55761138200521</v>
      </c>
      <c r="I6" s="4">
        <v>19.288589015151516</v>
      </c>
      <c r="J6" s="5">
        <v>16.12640035146076</v>
      </c>
    </row>
    <row r="7" spans="1:10" ht="14.25">
      <c r="A7" s="6" t="s">
        <v>6</v>
      </c>
      <c r="B7" s="7">
        <v>8858</v>
      </c>
      <c r="C7" s="7">
        <v>2252</v>
      </c>
      <c r="D7" s="7">
        <v>11110</v>
      </c>
      <c r="E7" s="7">
        <v>9753</v>
      </c>
      <c r="F7" s="7">
        <v>3333</v>
      </c>
      <c r="G7" s="7">
        <v>13086</v>
      </c>
      <c r="H7" s="8">
        <v>10.103860916685482</v>
      </c>
      <c r="I7" s="8">
        <v>48.00177619893428</v>
      </c>
      <c r="J7" s="9">
        <v>17.785778577857787</v>
      </c>
    </row>
    <row r="8" spans="1:10" ht="14.25">
      <c r="A8" s="10" t="s">
        <v>7</v>
      </c>
      <c r="B8" s="3">
        <v>6040</v>
      </c>
      <c r="C8" s="3">
        <v>1944</v>
      </c>
      <c r="D8" s="3">
        <v>7984</v>
      </c>
      <c r="E8" s="3">
        <v>6535</v>
      </c>
      <c r="F8" s="3">
        <v>2685</v>
      </c>
      <c r="G8" s="3">
        <v>9220</v>
      </c>
      <c r="H8" s="4">
        <v>8.195364238410596</v>
      </c>
      <c r="I8" s="4">
        <v>38.117283950617285</v>
      </c>
      <c r="J8" s="5">
        <v>15.480961923847694</v>
      </c>
    </row>
    <row r="9" spans="1:10" ht="14.25">
      <c r="A9" s="6" t="s">
        <v>8</v>
      </c>
      <c r="B9" s="7">
        <v>5420</v>
      </c>
      <c r="C9" s="7">
        <v>6583</v>
      </c>
      <c r="D9" s="7">
        <v>12003</v>
      </c>
      <c r="E9" s="7">
        <v>6036</v>
      </c>
      <c r="F9" s="7">
        <v>7522</v>
      </c>
      <c r="G9" s="7">
        <v>13558</v>
      </c>
      <c r="H9" s="8">
        <v>11.365313653136532</v>
      </c>
      <c r="I9" s="8">
        <v>14.264013367765457</v>
      </c>
      <c r="J9" s="9">
        <v>12.955094559693409</v>
      </c>
    </row>
    <row r="10" spans="1:10" ht="14.25">
      <c r="A10" s="10" t="s">
        <v>71</v>
      </c>
      <c r="B10" s="3">
        <v>437</v>
      </c>
      <c r="C10" s="3">
        <v>93</v>
      </c>
      <c r="D10" s="3">
        <v>530</v>
      </c>
      <c r="E10" s="3">
        <v>568</v>
      </c>
      <c r="F10" s="3">
        <v>137</v>
      </c>
      <c r="G10" s="3">
        <v>705</v>
      </c>
      <c r="H10" s="4">
        <v>29.97711670480549</v>
      </c>
      <c r="I10" s="4">
        <v>47.31182795698925</v>
      </c>
      <c r="J10" s="5">
        <v>33.0188679245283</v>
      </c>
    </row>
    <row r="11" spans="1:10" ht="14.25">
      <c r="A11" s="6" t="s">
        <v>9</v>
      </c>
      <c r="B11" s="7">
        <v>890</v>
      </c>
      <c r="C11" s="7">
        <v>136</v>
      </c>
      <c r="D11" s="7">
        <v>1026</v>
      </c>
      <c r="E11" s="7">
        <v>920</v>
      </c>
      <c r="F11" s="7">
        <v>109</v>
      </c>
      <c r="G11" s="7">
        <v>1029</v>
      </c>
      <c r="H11" s="8">
        <v>3.3707865168539324</v>
      </c>
      <c r="I11" s="8">
        <v>-19.852941176470587</v>
      </c>
      <c r="J11" s="9">
        <v>0.29239766081871343</v>
      </c>
    </row>
    <row r="12" spans="1:10" ht="14.25">
      <c r="A12" s="10" t="s">
        <v>10</v>
      </c>
      <c r="B12" s="3">
        <v>1093</v>
      </c>
      <c r="C12" s="3">
        <v>36</v>
      </c>
      <c r="D12" s="3">
        <v>1129</v>
      </c>
      <c r="E12" s="3">
        <v>1191</v>
      </c>
      <c r="F12" s="3">
        <v>34</v>
      </c>
      <c r="G12" s="3">
        <v>1225</v>
      </c>
      <c r="H12" s="4">
        <v>8.966148215919487</v>
      </c>
      <c r="I12" s="4">
        <v>-5.555555555555555</v>
      </c>
      <c r="J12" s="5">
        <v>8.503100088573959</v>
      </c>
    </row>
    <row r="13" spans="1:10" ht="14.25">
      <c r="A13" s="6" t="s">
        <v>11</v>
      </c>
      <c r="B13" s="7">
        <v>3058</v>
      </c>
      <c r="C13" s="7">
        <v>680</v>
      </c>
      <c r="D13" s="7">
        <v>3738</v>
      </c>
      <c r="E13" s="7">
        <v>4187</v>
      </c>
      <c r="F13" s="7">
        <v>961</v>
      </c>
      <c r="G13" s="7">
        <v>5148</v>
      </c>
      <c r="H13" s="8">
        <v>36.91955526487901</v>
      </c>
      <c r="I13" s="8">
        <v>41.3235294117647</v>
      </c>
      <c r="J13" s="9">
        <v>37.7207062600321</v>
      </c>
    </row>
    <row r="14" spans="1:10" ht="14.25">
      <c r="A14" s="10" t="s">
        <v>12</v>
      </c>
      <c r="B14" s="3">
        <v>2434</v>
      </c>
      <c r="C14" s="3">
        <v>248</v>
      </c>
      <c r="D14" s="3">
        <v>2682</v>
      </c>
      <c r="E14" s="3">
        <v>2611</v>
      </c>
      <c r="F14" s="3">
        <v>215</v>
      </c>
      <c r="G14" s="3">
        <v>2826</v>
      </c>
      <c r="H14" s="4">
        <v>7.271980279375513</v>
      </c>
      <c r="I14" s="4">
        <v>-13.306451612903224</v>
      </c>
      <c r="J14" s="5">
        <v>5.369127516778524</v>
      </c>
    </row>
    <row r="15" spans="1:10" ht="14.25">
      <c r="A15" s="6" t="s">
        <v>13</v>
      </c>
      <c r="B15" s="7">
        <v>1100</v>
      </c>
      <c r="C15" s="7">
        <v>16</v>
      </c>
      <c r="D15" s="7">
        <v>1116</v>
      </c>
      <c r="E15" s="7">
        <v>1139</v>
      </c>
      <c r="F15" s="7">
        <v>13</v>
      </c>
      <c r="G15" s="7">
        <v>1152</v>
      </c>
      <c r="H15" s="8">
        <v>3.5454545454545454</v>
      </c>
      <c r="I15" s="8">
        <v>-18.75</v>
      </c>
      <c r="J15" s="9">
        <v>3.225806451612903</v>
      </c>
    </row>
    <row r="16" spans="1:10" ht="14.25">
      <c r="A16" s="10" t="s">
        <v>14</v>
      </c>
      <c r="B16" s="3">
        <v>1846</v>
      </c>
      <c r="C16" s="3">
        <v>243</v>
      </c>
      <c r="D16" s="3">
        <v>2089</v>
      </c>
      <c r="E16" s="3">
        <v>2339</v>
      </c>
      <c r="F16" s="3">
        <v>292</v>
      </c>
      <c r="G16" s="3">
        <v>2631</v>
      </c>
      <c r="H16" s="4">
        <v>26.706392199349942</v>
      </c>
      <c r="I16" s="4">
        <v>20.16460905349794</v>
      </c>
      <c r="J16" s="5">
        <v>25.94542843465773</v>
      </c>
    </row>
    <row r="17" spans="1:10" ht="14.25">
      <c r="A17" s="6" t="s">
        <v>15</v>
      </c>
      <c r="B17" s="7">
        <v>160</v>
      </c>
      <c r="C17" s="7">
        <v>2</v>
      </c>
      <c r="D17" s="7">
        <v>162</v>
      </c>
      <c r="E17" s="7">
        <v>365</v>
      </c>
      <c r="F17" s="7">
        <v>8</v>
      </c>
      <c r="G17" s="7">
        <v>373</v>
      </c>
      <c r="H17" s="8">
        <v>128.125</v>
      </c>
      <c r="I17" s="8">
        <v>300</v>
      </c>
      <c r="J17" s="9">
        <v>130.2469135802469</v>
      </c>
    </row>
    <row r="18" spans="1:10" ht="14.25">
      <c r="A18" s="10" t="s">
        <v>16</v>
      </c>
      <c r="B18" s="3">
        <v>296</v>
      </c>
      <c r="C18" s="3">
        <v>3</v>
      </c>
      <c r="D18" s="3">
        <v>299</v>
      </c>
      <c r="E18" s="3">
        <v>306</v>
      </c>
      <c r="F18" s="3">
        <v>6</v>
      </c>
      <c r="G18" s="3">
        <v>312</v>
      </c>
      <c r="H18" s="4">
        <v>3.3783783783783785</v>
      </c>
      <c r="I18" s="4">
        <v>100</v>
      </c>
      <c r="J18" s="5">
        <v>4.3478260869565215</v>
      </c>
    </row>
    <row r="19" spans="1:10" ht="14.25">
      <c r="A19" s="6" t="s">
        <v>17</v>
      </c>
      <c r="B19" s="7">
        <v>137</v>
      </c>
      <c r="C19" s="7">
        <v>11</v>
      </c>
      <c r="D19" s="7">
        <v>148</v>
      </c>
      <c r="E19" s="7">
        <v>148</v>
      </c>
      <c r="F19" s="7">
        <v>24</v>
      </c>
      <c r="G19" s="7">
        <v>172</v>
      </c>
      <c r="H19" s="8">
        <v>8.02919708029197</v>
      </c>
      <c r="I19" s="8">
        <v>118.18181818181819</v>
      </c>
      <c r="J19" s="9">
        <v>16.216216216216218</v>
      </c>
    </row>
    <row r="20" spans="1:10" ht="14.25">
      <c r="A20" s="10" t="s">
        <v>72</v>
      </c>
      <c r="B20" s="3">
        <v>0</v>
      </c>
      <c r="C20" s="3">
        <v>0</v>
      </c>
      <c r="D20" s="3">
        <v>0</v>
      </c>
      <c r="E20" s="3">
        <v>0</v>
      </c>
      <c r="F20" s="3">
        <v>0</v>
      </c>
      <c r="G20" s="3">
        <v>0</v>
      </c>
      <c r="H20" s="4">
        <v>0</v>
      </c>
      <c r="I20" s="4">
        <v>0</v>
      </c>
      <c r="J20" s="5">
        <v>0</v>
      </c>
    </row>
    <row r="21" spans="1:10" ht="14.25">
      <c r="A21" s="6" t="s">
        <v>18</v>
      </c>
      <c r="B21" s="7">
        <v>143</v>
      </c>
      <c r="C21" s="7">
        <v>9</v>
      </c>
      <c r="D21" s="7">
        <v>152</v>
      </c>
      <c r="E21" s="7">
        <v>154</v>
      </c>
      <c r="F21" s="7">
        <v>20</v>
      </c>
      <c r="G21" s="7">
        <v>174</v>
      </c>
      <c r="H21" s="8">
        <v>7.6923076923076925</v>
      </c>
      <c r="I21" s="8">
        <v>122.22222222222223</v>
      </c>
      <c r="J21" s="9">
        <v>14.473684210526317</v>
      </c>
    </row>
    <row r="22" spans="1:10" ht="14.25">
      <c r="A22" s="10" t="s">
        <v>19</v>
      </c>
      <c r="B22" s="3">
        <v>0</v>
      </c>
      <c r="C22" s="3">
        <v>0</v>
      </c>
      <c r="D22" s="3">
        <v>0</v>
      </c>
      <c r="E22" s="3">
        <v>0</v>
      </c>
      <c r="F22" s="3">
        <v>0</v>
      </c>
      <c r="G22" s="3">
        <v>0</v>
      </c>
      <c r="H22" s="4">
        <v>0</v>
      </c>
      <c r="I22" s="4">
        <v>0</v>
      </c>
      <c r="J22" s="5">
        <v>0</v>
      </c>
    </row>
    <row r="23" spans="1:10" ht="14.25">
      <c r="A23" s="6" t="s">
        <v>20</v>
      </c>
      <c r="B23" s="7">
        <v>550</v>
      </c>
      <c r="C23" s="7">
        <v>5</v>
      </c>
      <c r="D23" s="7">
        <v>555</v>
      </c>
      <c r="E23" s="7">
        <v>602</v>
      </c>
      <c r="F23" s="7">
        <v>6</v>
      </c>
      <c r="G23" s="7">
        <v>608</v>
      </c>
      <c r="H23" s="8">
        <v>9.454545454545455</v>
      </c>
      <c r="I23" s="8">
        <v>20</v>
      </c>
      <c r="J23" s="9">
        <v>9.54954954954955</v>
      </c>
    </row>
    <row r="24" spans="1:10" ht="14.25">
      <c r="A24" s="10" t="s">
        <v>21</v>
      </c>
      <c r="B24" s="3">
        <v>206</v>
      </c>
      <c r="C24" s="3">
        <v>0</v>
      </c>
      <c r="D24" s="3">
        <v>206</v>
      </c>
      <c r="E24" s="3">
        <v>202</v>
      </c>
      <c r="F24" s="3">
        <v>2</v>
      </c>
      <c r="G24" s="3">
        <v>204</v>
      </c>
      <c r="H24" s="4">
        <v>-1.9417475728155338</v>
      </c>
      <c r="I24" s="4">
        <v>0</v>
      </c>
      <c r="J24" s="5">
        <v>-0.9708737864077669</v>
      </c>
    </row>
    <row r="25" spans="1:10" ht="14.25">
      <c r="A25" s="6" t="s">
        <v>22</v>
      </c>
      <c r="B25" s="7">
        <v>169</v>
      </c>
      <c r="C25" s="7">
        <v>39</v>
      </c>
      <c r="D25" s="7">
        <v>208</v>
      </c>
      <c r="E25" s="7">
        <v>178</v>
      </c>
      <c r="F25" s="7">
        <v>59</v>
      </c>
      <c r="G25" s="7">
        <v>237</v>
      </c>
      <c r="H25" s="8">
        <v>5.325443786982249</v>
      </c>
      <c r="I25" s="8">
        <v>51.28205128205128</v>
      </c>
      <c r="J25" s="9">
        <v>13.942307692307693</v>
      </c>
    </row>
    <row r="26" spans="1:10" ht="14.25">
      <c r="A26" s="10" t="s">
        <v>23</v>
      </c>
      <c r="B26" s="3">
        <v>114</v>
      </c>
      <c r="C26" s="3">
        <v>2</v>
      </c>
      <c r="D26" s="3">
        <v>116</v>
      </c>
      <c r="E26" s="3">
        <v>113</v>
      </c>
      <c r="F26" s="3">
        <v>2</v>
      </c>
      <c r="G26" s="3">
        <v>115</v>
      </c>
      <c r="H26" s="4">
        <v>-0.8771929824561403</v>
      </c>
      <c r="I26" s="4">
        <v>0</v>
      </c>
      <c r="J26" s="5">
        <v>-0.8620689655172413</v>
      </c>
    </row>
    <row r="27" spans="1:10" ht="14.25">
      <c r="A27" s="6" t="s">
        <v>24</v>
      </c>
      <c r="B27" s="7">
        <v>0</v>
      </c>
      <c r="C27" s="7">
        <v>0</v>
      </c>
      <c r="D27" s="7">
        <v>0</v>
      </c>
      <c r="E27" s="7">
        <v>0</v>
      </c>
      <c r="F27" s="7">
        <v>0</v>
      </c>
      <c r="G27" s="7">
        <v>0</v>
      </c>
      <c r="H27" s="8">
        <v>0</v>
      </c>
      <c r="I27" s="8">
        <v>0</v>
      </c>
      <c r="J27" s="9">
        <v>0</v>
      </c>
    </row>
    <row r="28" spans="1:10" ht="14.25">
      <c r="A28" s="10" t="s">
        <v>25</v>
      </c>
      <c r="B28" s="3">
        <v>489</v>
      </c>
      <c r="C28" s="3">
        <v>26</v>
      </c>
      <c r="D28" s="3">
        <v>515</v>
      </c>
      <c r="E28" s="3">
        <v>506</v>
      </c>
      <c r="F28" s="3">
        <v>18</v>
      </c>
      <c r="G28" s="3">
        <v>524</v>
      </c>
      <c r="H28" s="4">
        <v>3.476482617586912</v>
      </c>
      <c r="I28" s="4">
        <v>-30.76923076923077</v>
      </c>
      <c r="J28" s="5">
        <v>1.7475728155339807</v>
      </c>
    </row>
    <row r="29" spans="1:10" ht="14.25">
      <c r="A29" s="6" t="s">
        <v>26</v>
      </c>
      <c r="B29" s="7">
        <v>1531</v>
      </c>
      <c r="C29" s="7">
        <v>107</v>
      </c>
      <c r="D29" s="7">
        <v>1638</v>
      </c>
      <c r="E29" s="7">
        <v>1845</v>
      </c>
      <c r="F29" s="7">
        <v>131</v>
      </c>
      <c r="G29" s="7">
        <v>1976</v>
      </c>
      <c r="H29" s="8">
        <v>20.50947093403005</v>
      </c>
      <c r="I29" s="8">
        <v>22.429906542056074</v>
      </c>
      <c r="J29" s="9">
        <v>20.634920634920633</v>
      </c>
    </row>
    <row r="30" spans="1:10" ht="14.25">
      <c r="A30" s="10" t="s">
        <v>27</v>
      </c>
      <c r="B30" s="3">
        <v>759</v>
      </c>
      <c r="C30" s="3">
        <v>36</v>
      </c>
      <c r="D30" s="3">
        <v>795</v>
      </c>
      <c r="E30" s="3">
        <v>782</v>
      </c>
      <c r="F30" s="3">
        <v>58</v>
      </c>
      <c r="G30" s="3">
        <v>840</v>
      </c>
      <c r="H30" s="4">
        <v>3.0303030303030303</v>
      </c>
      <c r="I30" s="4">
        <v>61.111111111111114</v>
      </c>
      <c r="J30" s="5">
        <v>5.660377358490567</v>
      </c>
    </row>
    <row r="31" spans="1:10" ht="14.25">
      <c r="A31" s="6" t="s">
        <v>64</v>
      </c>
      <c r="B31" s="7">
        <v>384</v>
      </c>
      <c r="C31" s="7">
        <v>1</v>
      </c>
      <c r="D31" s="7">
        <v>385</v>
      </c>
      <c r="E31" s="7">
        <v>398</v>
      </c>
      <c r="F31" s="7">
        <v>2</v>
      </c>
      <c r="G31" s="7">
        <v>400</v>
      </c>
      <c r="H31" s="8">
        <v>3.6458333333333335</v>
      </c>
      <c r="I31" s="8">
        <v>100</v>
      </c>
      <c r="J31" s="9">
        <v>3.896103896103896</v>
      </c>
    </row>
    <row r="32" spans="1:10" ht="14.25">
      <c r="A32" s="10" t="s">
        <v>73</v>
      </c>
      <c r="B32" s="3">
        <v>0</v>
      </c>
      <c r="C32" s="3">
        <v>69</v>
      </c>
      <c r="D32" s="3">
        <v>69</v>
      </c>
      <c r="E32" s="3">
        <v>0</v>
      </c>
      <c r="F32" s="3">
        <v>96</v>
      </c>
      <c r="G32" s="3">
        <v>96</v>
      </c>
      <c r="H32" s="4">
        <v>0</v>
      </c>
      <c r="I32" s="4">
        <v>39.130434782608695</v>
      </c>
      <c r="J32" s="5">
        <v>39.130434782608695</v>
      </c>
    </row>
    <row r="33" spans="1:10" ht="14.25">
      <c r="A33" s="6" t="s">
        <v>60</v>
      </c>
      <c r="B33" s="7">
        <v>106</v>
      </c>
      <c r="C33" s="7">
        <v>0</v>
      </c>
      <c r="D33" s="7">
        <v>106</v>
      </c>
      <c r="E33" s="7">
        <v>48</v>
      </c>
      <c r="F33" s="7">
        <v>0</v>
      </c>
      <c r="G33" s="7">
        <v>48</v>
      </c>
      <c r="H33" s="8">
        <v>-54.71698113207547</v>
      </c>
      <c r="I33" s="8">
        <v>0</v>
      </c>
      <c r="J33" s="9">
        <v>-54.71698113207547</v>
      </c>
    </row>
    <row r="34" spans="1:10" ht="14.25">
      <c r="A34" s="10" t="s">
        <v>28</v>
      </c>
      <c r="B34" s="3">
        <v>641</v>
      </c>
      <c r="C34" s="3">
        <v>114</v>
      </c>
      <c r="D34" s="3">
        <v>755</v>
      </c>
      <c r="E34" s="3">
        <v>139</v>
      </c>
      <c r="F34" s="3">
        <v>0</v>
      </c>
      <c r="G34" s="3">
        <v>139</v>
      </c>
      <c r="H34" s="4">
        <v>-78.31513260530421</v>
      </c>
      <c r="I34" s="4">
        <v>-100</v>
      </c>
      <c r="J34" s="5">
        <v>-81.58940397350993</v>
      </c>
    </row>
    <row r="35" spans="1:10" ht="14.25">
      <c r="A35" s="6" t="s">
        <v>59</v>
      </c>
      <c r="B35" s="7">
        <v>316</v>
      </c>
      <c r="C35" s="7">
        <v>0</v>
      </c>
      <c r="D35" s="7">
        <v>316</v>
      </c>
      <c r="E35" s="7">
        <v>328</v>
      </c>
      <c r="F35" s="7">
        <v>3</v>
      </c>
      <c r="G35" s="7">
        <v>331</v>
      </c>
      <c r="H35" s="8">
        <v>3.79746835443038</v>
      </c>
      <c r="I35" s="8">
        <v>0</v>
      </c>
      <c r="J35" s="9">
        <v>4.746835443037975</v>
      </c>
    </row>
    <row r="36" spans="1:10" ht="14.25">
      <c r="A36" s="10" t="s">
        <v>29</v>
      </c>
      <c r="B36" s="3">
        <v>82</v>
      </c>
      <c r="C36" s="3">
        <v>5</v>
      </c>
      <c r="D36" s="3">
        <v>87</v>
      </c>
      <c r="E36" s="3">
        <v>74</v>
      </c>
      <c r="F36" s="3">
        <v>20</v>
      </c>
      <c r="G36" s="3">
        <v>94</v>
      </c>
      <c r="H36" s="4">
        <v>-9.75609756097561</v>
      </c>
      <c r="I36" s="4">
        <v>300</v>
      </c>
      <c r="J36" s="5">
        <v>8.045977011494253</v>
      </c>
    </row>
    <row r="37" spans="1:10" ht="14.25">
      <c r="A37" s="6" t="s">
        <v>30</v>
      </c>
      <c r="B37" s="7">
        <v>125</v>
      </c>
      <c r="C37" s="7">
        <v>3</v>
      </c>
      <c r="D37" s="7">
        <v>128</v>
      </c>
      <c r="E37" s="7">
        <v>264</v>
      </c>
      <c r="F37" s="7">
        <v>2</v>
      </c>
      <c r="G37" s="7">
        <v>266</v>
      </c>
      <c r="H37" s="8">
        <v>111.20000000000002</v>
      </c>
      <c r="I37" s="8">
        <v>-33.33333333333333</v>
      </c>
      <c r="J37" s="9">
        <v>107.8125</v>
      </c>
    </row>
    <row r="38" spans="1:10" ht="14.25">
      <c r="A38" s="10" t="s">
        <v>37</v>
      </c>
      <c r="B38" s="3">
        <v>424</v>
      </c>
      <c r="C38" s="3">
        <v>5</v>
      </c>
      <c r="D38" s="3">
        <v>429</v>
      </c>
      <c r="E38" s="3">
        <v>392</v>
      </c>
      <c r="F38" s="3">
        <v>7</v>
      </c>
      <c r="G38" s="3">
        <v>399</v>
      </c>
      <c r="H38" s="4">
        <v>-7.547169811320755</v>
      </c>
      <c r="I38" s="4">
        <v>40</v>
      </c>
      <c r="J38" s="5">
        <v>-6.993006993006993</v>
      </c>
    </row>
    <row r="39" spans="1:10" ht="14.25">
      <c r="A39" s="6" t="s">
        <v>31</v>
      </c>
      <c r="B39" s="7">
        <v>555</v>
      </c>
      <c r="C39" s="7">
        <v>0</v>
      </c>
      <c r="D39" s="7">
        <v>555</v>
      </c>
      <c r="E39" s="7">
        <v>630</v>
      </c>
      <c r="F39" s="7">
        <v>0</v>
      </c>
      <c r="G39" s="7">
        <v>630</v>
      </c>
      <c r="H39" s="8">
        <v>13.513513513513514</v>
      </c>
      <c r="I39" s="8">
        <v>0</v>
      </c>
      <c r="J39" s="9">
        <v>13.513513513513514</v>
      </c>
    </row>
    <row r="40" spans="1:10" ht="14.25">
      <c r="A40" s="10" t="s">
        <v>32</v>
      </c>
      <c r="B40" s="3">
        <v>102</v>
      </c>
      <c r="C40" s="3">
        <v>2</v>
      </c>
      <c r="D40" s="3">
        <v>104</v>
      </c>
      <c r="E40" s="3">
        <v>87</v>
      </c>
      <c r="F40" s="3">
        <v>11</v>
      </c>
      <c r="G40" s="3">
        <v>98</v>
      </c>
      <c r="H40" s="4">
        <v>-14.705882352941178</v>
      </c>
      <c r="I40" s="4">
        <v>450</v>
      </c>
      <c r="J40" s="5">
        <v>-5.769230769230769</v>
      </c>
    </row>
    <row r="41" spans="1:10" ht="14.25">
      <c r="A41" s="6" t="s">
        <v>33</v>
      </c>
      <c r="B41" s="7">
        <v>1778</v>
      </c>
      <c r="C41" s="7">
        <v>372</v>
      </c>
      <c r="D41" s="7">
        <v>2150</v>
      </c>
      <c r="E41" s="7">
        <v>2025</v>
      </c>
      <c r="F41" s="7">
        <v>504</v>
      </c>
      <c r="G41" s="7">
        <v>2529</v>
      </c>
      <c r="H41" s="8">
        <v>13.89201349831271</v>
      </c>
      <c r="I41" s="8">
        <v>35.483870967741936</v>
      </c>
      <c r="J41" s="9">
        <v>17.627906976744185</v>
      </c>
    </row>
    <row r="42" spans="1:10" ht="14.25">
      <c r="A42" s="10" t="s">
        <v>34</v>
      </c>
      <c r="B42" s="3">
        <v>0</v>
      </c>
      <c r="C42" s="3">
        <v>2</v>
      </c>
      <c r="D42" s="3">
        <v>2</v>
      </c>
      <c r="E42" s="3">
        <v>0</v>
      </c>
      <c r="F42" s="3">
        <v>2</v>
      </c>
      <c r="G42" s="3">
        <v>2</v>
      </c>
      <c r="H42" s="4">
        <v>0</v>
      </c>
      <c r="I42" s="4">
        <v>0</v>
      </c>
      <c r="J42" s="5">
        <v>0</v>
      </c>
    </row>
    <row r="43" spans="1:10" ht="14.25">
      <c r="A43" s="6" t="s">
        <v>35</v>
      </c>
      <c r="B43" s="7">
        <v>809</v>
      </c>
      <c r="C43" s="7">
        <v>138</v>
      </c>
      <c r="D43" s="7">
        <v>947</v>
      </c>
      <c r="E43" s="7">
        <v>876</v>
      </c>
      <c r="F43" s="7">
        <v>207</v>
      </c>
      <c r="G43" s="7">
        <v>1083</v>
      </c>
      <c r="H43" s="41">
        <v>8.281829419035846</v>
      </c>
      <c r="I43" s="8">
        <v>50</v>
      </c>
      <c r="J43" s="9">
        <v>14.361140443505807</v>
      </c>
    </row>
    <row r="44" spans="1:10" ht="14.25">
      <c r="A44" s="10" t="s">
        <v>36</v>
      </c>
      <c r="B44" s="3">
        <v>483</v>
      </c>
      <c r="C44" s="3">
        <v>7</v>
      </c>
      <c r="D44" s="3">
        <v>490</v>
      </c>
      <c r="E44" s="3">
        <v>752</v>
      </c>
      <c r="F44" s="3">
        <v>4</v>
      </c>
      <c r="G44" s="3">
        <v>756</v>
      </c>
      <c r="H44" s="4">
        <v>55.6935817805383</v>
      </c>
      <c r="I44" s="4">
        <v>-42.857142857142854</v>
      </c>
      <c r="J44" s="5">
        <v>54.285714285714285</v>
      </c>
    </row>
    <row r="45" spans="1:10" ht="14.25">
      <c r="A45" s="6" t="s">
        <v>65</v>
      </c>
      <c r="B45" s="7">
        <v>684</v>
      </c>
      <c r="C45" s="7">
        <v>6</v>
      </c>
      <c r="D45" s="7">
        <v>690</v>
      </c>
      <c r="E45" s="7">
        <v>734</v>
      </c>
      <c r="F45" s="7">
        <v>7</v>
      </c>
      <c r="G45" s="7">
        <v>741</v>
      </c>
      <c r="H45" s="8">
        <v>7.309941520467836</v>
      </c>
      <c r="I45" s="8">
        <v>16.666666666666664</v>
      </c>
      <c r="J45" s="9">
        <v>7.391304347826087</v>
      </c>
    </row>
    <row r="46" spans="1:10" ht="14.25">
      <c r="A46" s="10" t="s">
        <v>66</v>
      </c>
      <c r="B46" s="3">
        <v>389</v>
      </c>
      <c r="C46" s="3">
        <v>1</v>
      </c>
      <c r="D46" s="3">
        <v>390</v>
      </c>
      <c r="E46" s="3">
        <v>445</v>
      </c>
      <c r="F46" s="3">
        <v>2</v>
      </c>
      <c r="G46" s="3">
        <v>447</v>
      </c>
      <c r="H46" s="4">
        <v>14.395886889460154</v>
      </c>
      <c r="I46" s="4">
        <v>100</v>
      </c>
      <c r="J46" s="5">
        <v>14.615384615384617</v>
      </c>
    </row>
    <row r="47" spans="1:10" ht="14.25">
      <c r="A47" s="6" t="s">
        <v>38</v>
      </c>
      <c r="B47" s="7">
        <v>887</v>
      </c>
      <c r="C47" s="7">
        <v>15</v>
      </c>
      <c r="D47" s="7">
        <v>902</v>
      </c>
      <c r="E47" s="7">
        <v>1073</v>
      </c>
      <c r="F47" s="7">
        <v>26</v>
      </c>
      <c r="G47" s="7">
        <v>1099</v>
      </c>
      <c r="H47" s="8">
        <v>20.9695603156708</v>
      </c>
      <c r="I47" s="8">
        <v>73.33333333333333</v>
      </c>
      <c r="J47" s="9">
        <v>21.840354767184035</v>
      </c>
    </row>
    <row r="48" spans="1:10" ht="14.25">
      <c r="A48" s="10" t="s">
        <v>67</v>
      </c>
      <c r="B48" s="3">
        <v>945</v>
      </c>
      <c r="C48" s="3">
        <v>4</v>
      </c>
      <c r="D48" s="3">
        <v>949</v>
      </c>
      <c r="E48" s="3">
        <v>1143</v>
      </c>
      <c r="F48" s="3">
        <v>8</v>
      </c>
      <c r="G48" s="3">
        <v>1151</v>
      </c>
      <c r="H48" s="4">
        <v>20.952380952380953</v>
      </c>
      <c r="I48" s="4">
        <v>100</v>
      </c>
      <c r="J48" s="5">
        <v>21.285563751317177</v>
      </c>
    </row>
    <row r="49" spans="1:10" ht="14.25">
      <c r="A49" s="6" t="s">
        <v>39</v>
      </c>
      <c r="B49" s="7">
        <v>1202</v>
      </c>
      <c r="C49" s="7">
        <v>130</v>
      </c>
      <c r="D49" s="7">
        <v>1332</v>
      </c>
      <c r="E49" s="7">
        <v>1398</v>
      </c>
      <c r="F49" s="7">
        <v>169</v>
      </c>
      <c r="G49" s="7">
        <v>1567</v>
      </c>
      <c r="H49" s="8">
        <v>16.306156405990016</v>
      </c>
      <c r="I49" s="8">
        <v>30</v>
      </c>
      <c r="J49" s="9">
        <v>17.64264264264264</v>
      </c>
    </row>
    <row r="50" spans="1:10" ht="14.25">
      <c r="A50" s="10" t="s">
        <v>40</v>
      </c>
      <c r="B50" s="3">
        <v>80</v>
      </c>
      <c r="C50" s="3">
        <v>0</v>
      </c>
      <c r="D50" s="3">
        <v>80</v>
      </c>
      <c r="E50" s="3">
        <v>80</v>
      </c>
      <c r="F50" s="3">
        <v>0</v>
      </c>
      <c r="G50" s="3">
        <v>80</v>
      </c>
      <c r="H50" s="4">
        <v>0</v>
      </c>
      <c r="I50" s="4">
        <v>0</v>
      </c>
      <c r="J50" s="5">
        <v>0</v>
      </c>
    </row>
    <row r="51" spans="1:10" ht="14.25">
      <c r="A51" s="6" t="s">
        <v>41</v>
      </c>
      <c r="B51" s="7">
        <v>108</v>
      </c>
      <c r="C51" s="7">
        <v>2</v>
      </c>
      <c r="D51" s="7">
        <v>110</v>
      </c>
      <c r="E51" s="7">
        <v>107</v>
      </c>
      <c r="F51" s="7">
        <v>0</v>
      </c>
      <c r="G51" s="7">
        <v>107</v>
      </c>
      <c r="H51" s="8">
        <v>-0.9259259259259258</v>
      </c>
      <c r="I51" s="8">
        <v>-100</v>
      </c>
      <c r="J51" s="9">
        <v>-2.727272727272727</v>
      </c>
    </row>
    <row r="52" spans="1:10" ht="14.25">
      <c r="A52" s="10" t="s">
        <v>42</v>
      </c>
      <c r="B52" s="3">
        <v>410</v>
      </c>
      <c r="C52" s="3">
        <v>10</v>
      </c>
      <c r="D52" s="3">
        <v>420</v>
      </c>
      <c r="E52" s="3">
        <v>438</v>
      </c>
      <c r="F52" s="3">
        <v>20</v>
      </c>
      <c r="G52" s="3">
        <v>458</v>
      </c>
      <c r="H52" s="4">
        <v>6.829268292682928</v>
      </c>
      <c r="I52" s="4">
        <v>100</v>
      </c>
      <c r="J52" s="5">
        <v>9.047619047619047</v>
      </c>
    </row>
    <row r="53" spans="1:10" ht="14.25">
      <c r="A53" s="6" t="s">
        <v>68</v>
      </c>
      <c r="B53" s="7">
        <v>1017</v>
      </c>
      <c r="C53" s="7">
        <v>73</v>
      </c>
      <c r="D53" s="7">
        <v>1090</v>
      </c>
      <c r="E53" s="7">
        <v>803</v>
      </c>
      <c r="F53" s="7">
        <v>37</v>
      </c>
      <c r="G53" s="7">
        <v>840</v>
      </c>
      <c r="H53" s="8">
        <v>-21.04228121927237</v>
      </c>
      <c r="I53" s="8">
        <v>-49.31506849315068</v>
      </c>
      <c r="J53" s="9">
        <v>-22.93577981651376</v>
      </c>
    </row>
    <row r="54" spans="1:10" ht="14.25">
      <c r="A54" s="10" t="s">
        <v>43</v>
      </c>
      <c r="B54" s="3">
        <v>278</v>
      </c>
      <c r="C54" s="3">
        <v>0</v>
      </c>
      <c r="D54" s="3">
        <v>278</v>
      </c>
      <c r="E54" s="3">
        <v>372</v>
      </c>
      <c r="F54" s="3">
        <v>0</v>
      </c>
      <c r="G54" s="3">
        <v>372</v>
      </c>
      <c r="H54" s="4">
        <v>33.81294964028777</v>
      </c>
      <c r="I54" s="4">
        <v>0</v>
      </c>
      <c r="J54" s="5">
        <v>33.81294964028777</v>
      </c>
    </row>
    <row r="55" spans="1:10" ht="14.25">
      <c r="A55" s="6" t="s">
        <v>61</v>
      </c>
      <c r="B55" s="7">
        <v>41</v>
      </c>
      <c r="C55" s="7">
        <v>12</v>
      </c>
      <c r="D55" s="7">
        <v>53</v>
      </c>
      <c r="E55" s="7">
        <v>39</v>
      </c>
      <c r="F55" s="7">
        <v>8</v>
      </c>
      <c r="G55" s="7">
        <v>47</v>
      </c>
      <c r="H55" s="8">
        <v>-4.878048780487805</v>
      </c>
      <c r="I55" s="8">
        <v>-33.33333333333333</v>
      </c>
      <c r="J55" s="9">
        <v>-11.320754716981133</v>
      </c>
    </row>
    <row r="56" spans="1:10" ht="14.25">
      <c r="A56" s="10" t="s">
        <v>44</v>
      </c>
      <c r="B56" s="3">
        <v>137</v>
      </c>
      <c r="C56" s="3">
        <v>7</v>
      </c>
      <c r="D56" s="3">
        <v>144</v>
      </c>
      <c r="E56" s="3">
        <v>158</v>
      </c>
      <c r="F56" s="3">
        <v>6</v>
      </c>
      <c r="G56" s="3">
        <v>164</v>
      </c>
      <c r="H56" s="4">
        <v>15.328467153284672</v>
      </c>
      <c r="I56" s="4">
        <v>-14.285714285714285</v>
      </c>
      <c r="J56" s="5">
        <v>13.88888888888889</v>
      </c>
    </row>
    <row r="57" spans="1:10" ht="14.25">
      <c r="A57" s="6" t="s">
        <v>45</v>
      </c>
      <c r="B57" s="7">
        <v>0</v>
      </c>
      <c r="C57" s="7">
        <v>0</v>
      </c>
      <c r="D57" s="7">
        <v>0</v>
      </c>
      <c r="E57" s="7">
        <v>0</v>
      </c>
      <c r="F57" s="7">
        <v>0</v>
      </c>
      <c r="G57" s="7">
        <v>0</v>
      </c>
      <c r="H57" s="8">
        <v>0</v>
      </c>
      <c r="I57" s="8">
        <v>0</v>
      </c>
      <c r="J57" s="9">
        <v>0</v>
      </c>
    </row>
    <row r="58" spans="1:10" ht="14.25">
      <c r="A58" s="10" t="s">
        <v>46</v>
      </c>
      <c r="B58" s="3">
        <v>1488</v>
      </c>
      <c r="C58" s="3">
        <v>5</v>
      </c>
      <c r="D58" s="3">
        <v>1493</v>
      </c>
      <c r="E58" s="3">
        <v>1616</v>
      </c>
      <c r="F58" s="3">
        <v>7</v>
      </c>
      <c r="G58" s="3">
        <v>1623</v>
      </c>
      <c r="H58" s="4">
        <v>8.60215053763441</v>
      </c>
      <c r="I58" s="4">
        <v>40</v>
      </c>
      <c r="J58" s="5">
        <v>8.7073007367716</v>
      </c>
    </row>
    <row r="59" spans="1:10" ht="14.25">
      <c r="A59" s="6" t="s">
        <v>74</v>
      </c>
      <c r="B59" s="7">
        <v>74</v>
      </c>
      <c r="C59" s="7">
        <v>18</v>
      </c>
      <c r="D59" s="7">
        <v>92</v>
      </c>
      <c r="E59" s="7">
        <v>81</v>
      </c>
      <c r="F59" s="7">
        <v>27</v>
      </c>
      <c r="G59" s="7">
        <v>108</v>
      </c>
      <c r="H59" s="8">
        <v>9.45945945945946</v>
      </c>
      <c r="I59" s="8">
        <v>50</v>
      </c>
      <c r="J59" s="9">
        <v>17.391304347826086</v>
      </c>
    </row>
    <row r="60" spans="1:10" ht="14.25">
      <c r="A60" s="10" t="s">
        <v>75</v>
      </c>
      <c r="B60" s="3">
        <v>40</v>
      </c>
      <c r="C60" s="3">
        <v>46</v>
      </c>
      <c r="D60" s="3">
        <v>86</v>
      </c>
      <c r="E60" s="3">
        <v>48</v>
      </c>
      <c r="F60" s="3">
        <v>50</v>
      </c>
      <c r="G60" s="3">
        <v>98</v>
      </c>
      <c r="H60" s="4">
        <v>20</v>
      </c>
      <c r="I60" s="4">
        <v>8.695652173913043</v>
      </c>
      <c r="J60" s="5">
        <v>13.953488372093023</v>
      </c>
    </row>
    <row r="61" spans="1:10" ht="14.25">
      <c r="A61" s="11" t="s">
        <v>47</v>
      </c>
      <c r="B61" s="22">
        <f>+B62-SUM(B6+B10+B20+B32+B59+B60+B5)</f>
        <v>48764</v>
      </c>
      <c r="C61" s="22">
        <f>+C62-SUM(C6+C10+C20+C32+C59+C60+C5)</f>
        <v>13292</v>
      </c>
      <c r="D61" s="22">
        <f>+D62-SUM(D6+D10+D20+D32+D59+D60+D5)</f>
        <v>62056</v>
      </c>
      <c r="E61" s="22">
        <f>+E62-SUM(E6+E10+E20+E32+E59+E60+E5)</f>
        <v>54331</v>
      </c>
      <c r="F61" s="22">
        <f>+F62-SUM(F6+F10+F20+F32+F59+F60+F5)</f>
        <v>16550</v>
      </c>
      <c r="G61" s="22">
        <f>+G62-SUM(G6+G10+G20+G32+G59+G60+G5)</f>
        <v>70881</v>
      </c>
      <c r="H61" s="23">
        <f>+_xlfn.IFERROR(((E61-B61)/B61)*100,0)</f>
        <v>11.416208678533344</v>
      </c>
      <c r="I61" s="23">
        <f>+_xlfn.IFERROR(((F61-C61)/C61)*100,0)</f>
        <v>24.510984050556726</v>
      </c>
      <c r="J61" s="23">
        <f>+_xlfn.IFERROR(((G61-D61)/D61)*100,0)</f>
        <v>14.221026169911047</v>
      </c>
    </row>
    <row r="62" spans="1:10" ht="14.25">
      <c r="A62" s="14" t="s">
        <v>48</v>
      </c>
      <c r="B62" s="24">
        <f>SUM(B4:B60)</f>
        <v>81949</v>
      </c>
      <c r="C62" s="24">
        <f>SUM(C4:C60)</f>
        <v>85220</v>
      </c>
      <c r="D62" s="24">
        <f>SUM(D4:D60)</f>
        <v>167169</v>
      </c>
      <c r="E62" s="24">
        <f>SUM(E4:E60)</f>
        <v>88944</v>
      </c>
      <c r="F62" s="24">
        <f>SUM(F4:F60)</f>
        <v>97717</v>
      </c>
      <c r="G62" s="24">
        <f>SUM(G4:G60)</f>
        <v>186661</v>
      </c>
      <c r="H62" s="25">
        <f>+_xlfn.IFERROR(((E62-B62)/B62)*100,0)</f>
        <v>8.535796654016522</v>
      </c>
      <c r="I62" s="25">
        <f>+_xlfn.IFERROR(((F62-C62)/C62)*100,0)</f>
        <v>14.664398028631776</v>
      </c>
      <c r="J62" s="25">
        <f>+_xlfn.IFERROR(((G62-D62)/D62)*100,0)</f>
        <v>11.66005658943943</v>
      </c>
    </row>
    <row r="63" spans="1:10" ht="14.25">
      <c r="A63" s="26"/>
      <c r="B63" s="27"/>
      <c r="C63" s="27"/>
      <c r="D63" s="27"/>
      <c r="E63" s="27"/>
      <c r="F63" s="27"/>
      <c r="G63" s="27"/>
      <c r="H63" s="27"/>
      <c r="I63" s="27"/>
      <c r="J63" s="28"/>
    </row>
    <row r="64" spans="1:10" ht="14.25">
      <c r="A64" s="26"/>
      <c r="B64" s="27"/>
      <c r="C64" s="27"/>
      <c r="D64" s="27"/>
      <c r="E64" s="27"/>
      <c r="F64" s="27"/>
      <c r="G64" s="27"/>
      <c r="H64" s="27"/>
      <c r="I64" s="27"/>
      <c r="J64" s="28"/>
    </row>
    <row r="65" spans="1:10" ht="15" thickBot="1">
      <c r="A65" s="29"/>
      <c r="B65" s="30"/>
      <c r="C65" s="30"/>
      <c r="D65" s="30"/>
      <c r="E65" s="30"/>
      <c r="F65" s="30"/>
      <c r="G65" s="30"/>
      <c r="H65" s="30"/>
      <c r="I65" s="30"/>
      <c r="J65" s="31"/>
    </row>
    <row r="66" spans="1:10" ht="50.25" customHeight="1">
      <c r="A66" s="61" t="s">
        <v>62</v>
      </c>
      <c r="B66" s="61"/>
      <c r="C66" s="61"/>
      <c r="D66" s="61"/>
      <c r="E66" s="61"/>
      <c r="F66" s="61"/>
      <c r="G66" s="61"/>
      <c r="H66" s="61"/>
      <c r="I66" s="61"/>
      <c r="J66" s="61"/>
    </row>
    <row r="67" ht="14.25">
      <c r="A67" s="39" t="s">
        <v>63</v>
      </c>
    </row>
  </sheetData>
  <sheetProtection/>
  <mergeCells count="6">
    <mergeCell ref="A66:J66"/>
    <mergeCell ref="A1:J1"/>
    <mergeCell ref="A2:A3"/>
    <mergeCell ref="B2:D2"/>
    <mergeCell ref="E2:G2"/>
    <mergeCell ref="H2:J2"/>
  </mergeCells>
  <conditionalFormatting sqref="B4:J60">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J71"/>
  <sheetViews>
    <sheetView zoomScale="80" zoomScaleNormal="80" zoomScalePageLayoutView="0" workbookViewId="0" topLeftCell="B25">
      <selection activeCell="H49" sqref="H49:H50"/>
    </sheetView>
  </sheetViews>
  <sheetFormatPr defaultColWidth="9.140625" defaultRowHeight="15"/>
  <cols>
    <col min="1" max="1" width="34.00390625" style="0" bestFit="1" customWidth="1"/>
    <col min="2" max="10" width="14.28125" style="0" customWidth="1"/>
  </cols>
  <sheetData>
    <row r="1" spans="1:10" ht="18" customHeight="1">
      <c r="A1" s="62" t="s">
        <v>57</v>
      </c>
      <c r="B1" s="63"/>
      <c r="C1" s="63"/>
      <c r="D1" s="63"/>
      <c r="E1" s="63"/>
      <c r="F1" s="63"/>
      <c r="G1" s="63"/>
      <c r="H1" s="63"/>
      <c r="I1" s="63"/>
      <c r="J1" s="64"/>
    </row>
    <row r="2" spans="1:10" ht="30" customHeight="1">
      <c r="A2" s="76" t="s">
        <v>1</v>
      </c>
      <c r="B2" s="67" t="s">
        <v>78</v>
      </c>
      <c r="C2" s="67"/>
      <c r="D2" s="67"/>
      <c r="E2" s="67" t="s">
        <v>79</v>
      </c>
      <c r="F2" s="67"/>
      <c r="G2" s="67"/>
      <c r="H2" s="68" t="s">
        <v>77</v>
      </c>
      <c r="I2" s="68"/>
      <c r="J2" s="69"/>
    </row>
    <row r="3" spans="1:10" ht="14.25">
      <c r="A3" s="77"/>
      <c r="B3" s="1" t="s">
        <v>2</v>
      </c>
      <c r="C3" s="1" t="s">
        <v>3</v>
      </c>
      <c r="D3" s="1" t="s">
        <v>4</v>
      </c>
      <c r="E3" s="1" t="s">
        <v>2</v>
      </c>
      <c r="F3" s="1" t="s">
        <v>3</v>
      </c>
      <c r="G3" s="1" t="s">
        <v>4</v>
      </c>
      <c r="H3" s="1" t="s">
        <v>2</v>
      </c>
      <c r="I3" s="1" t="s">
        <v>3</v>
      </c>
      <c r="J3" s="2" t="s">
        <v>4</v>
      </c>
    </row>
    <row r="4" spans="1:10" ht="14.25">
      <c r="A4" s="10" t="s">
        <v>5</v>
      </c>
      <c r="B4" s="3">
        <v>0</v>
      </c>
      <c r="C4" s="3">
        <v>0</v>
      </c>
      <c r="D4" s="3">
        <v>0</v>
      </c>
      <c r="E4" s="3">
        <v>0</v>
      </c>
      <c r="F4" s="3">
        <v>0</v>
      </c>
      <c r="G4" s="3">
        <v>0</v>
      </c>
      <c r="H4" s="4">
        <v>0</v>
      </c>
      <c r="I4" s="4">
        <v>0</v>
      </c>
      <c r="J4" s="5">
        <v>0</v>
      </c>
    </row>
    <row r="5" spans="1:10" ht="14.25">
      <c r="A5" s="6" t="s">
        <v>69</v>
      </c>
      <c r="B5" s="7">
        <v>34891.485</v>
      </c>
      <c r="C5" s="7">
        <v>357009.69299999997</v>
      </c>
      <c r="D5" s="7">
        <v>391901.17799999996</v>
      </c>
      <c r="E5" s="7">
        <v>27652.550580000003</v>
      </c>
      <c r="F5" s="7">
        <v>456081.07553998916</v>
      </c>
      <c r="G5" s="7">
        <v>483733.62611998915</v>
      </c>
      <c r="H5" s="8">
        <v>-20.746994345468522</v>
      </c>
      <c r="I5" s="8">
        <v>27.750334089665518</v>
      </c>
      <c r="J5" s="9">
        <v>23.43255220324681</v>
      </c>
    </row>
    <row r="6" spans="1:10" ht="14.25">
      <c r="A6" s="10" t="s">
        <v>70</v>
      </c>
      <c r="B6" s="3">
        <v>18404.98906</v>
      </c>
      <c r="C6" s="3">
        <v>42468.329504099995</v>
      </c>
      <c r="D6" s="3">
        <v>60873.318564099995</v>
      </c>
      <c r="E6" s="3">
        <v>20163.0463298</v>
      </c>
      <c r="F6" s="3">
        <v>45605.42449120001</v>
      </c>
      <c r="G6" s="3">
        <v>65768.47082100001</v>
      </c>
      <c r="H6" s="4">
        <v>9.552069083381458</v>
      </c>
      <c r="I6" s="4">
        <v>7.386904603340118</v>
      </c>
      <c r="J6" s="5">
        <v>8.041539992181285</v>
      </c>
    </row>
    <row r="7" spans="1:10" ht="14.25">
      <c r="A7" s="6" t="s">
        <v>6</v>
      </c>
      <c r="B7" s="7">
        <v>10513</v>
      </c>
      <c r="C7" s="7">
        <v>5051</v>
      </c>
      <c r="D7" s="7">
        <v>15564</v>
      </c>
      <c r="E7" s="7">
        <v>11602</v>
      </c>
      <c r="F7" s="7">
        <v>7188</v>
      </c>
      <c r="G7" s="7">
        <v>18790</v>
      </c>
      <c r="H7" s="8">
        <v>10.3586036335965</v>
      </c>
      <c r="I7" s="8">
        <v>42.30845377153039</v>
      </c>
      <c r="J7" s="9">
        <v>20.72731945515292</v>
      </c>
    </row>
    <row r="8" spans="1:10" ht="14.25">
      <c r="A8" s="10" t="s">
        <v>7</v>
      </c>
      <c r="B8" s="3">
        <v>11373.02356</v>
      </c>
      <c r="C8" s="3">
        <v>5360.9490000000005</v>
      </c>
      <c r="D8" s="3">
        <v>16733.972560000002</v>
      </c>
      <c r="E8" s="3">
        <v>12926.535</v>
      </c>
      <c r="F8" s="3">
        <v>6402.969</v>
      </c>
      <c r="G8" s="3">
        <v>19329.504</v>
      </c>
      <c r="H8" s="4">
        <v>13.659616827523745</v>
      </c>
      <c r="I8" s="4">
        <v>19.437230236661446</v>
      </c>
      <c r="J8" s="5">
        <v>15.510551548316862</v>
      </c>
    </row>
    <row r="9" spans="1:10" ht="14.25">
      <c r="A9" s="6" t="s">
        <v>8</v>
      </c>
      <c r="B9" s="7">
        <v>7798.6140000000005</v>
      </c>
      <c r="C9" s="7">
        <v>12847.429</v>
      </c>
      <c r="D9" s="7">
        <v>20646.043</v>
      </c>
      <c r="E9" s="7">
        <v>8344.625</v>
      </c>
      <c r="F9" s="7">
        <v>13356.667000000001</v>
      </c>
      <c r="G9" s="7">
        <v>21701.292</v>
      </c>
      <c r="H9" s="8">
        <v>7.001385117919664</v>
      </c>
      <c r="I9" s="8">
        <v>3.963734689641026</v>
      </c>
      <c r="J9" s="9">
        <v>5.111144057967911</v>
      </c>
    </row>
    <row r="10" spans="1:10" ht="14.25">
      <c r="A10" s="10" t="s">
        <v>71</v>
      </c>
      <c r="B10" s="3">
        <v>540.241</v>
      </c>
      <c r="C10" s="3">
        <v>177.622</v>
      </c>
      <c r="D10" s="3">
        <v>717.863</v>
      </c>
      <c r="E10" s="3">
        <v>560.5319999999999</v>
      </c>
      <c r="F10" s="3">
        <v>233.959</v>
      </c>
      <c r="G10" s="3">
        <v>794.491</v>
      </c>
      <c r="H10" s="4">
        <v>3.7559163410403764</v>
      </c>
      <c r="I10" s="4">
        <v>31.71735483217168</v>
      </c>
      <c r="J10" s="5">
        <v>10.674460168583689</v>
      </c>
    </row>
    <row r="11" spans="1:10" ht="14.25">
      <c r="A11" s="6" t="s">
        <v>9</v>
      </c>
      <c r="B11" s="7">
        <v>1029.219</v>
      </c>
      <c r="C11" s="7">
        <v>194.478</v>
      </c>
      <c r="D11" s="7">
        <v>1223.6970000000001</v>
      </c>
      <c r="E11" s="7">
        <v>1044.202</v>
      </c>
      <c r="F11" s="7">
        <v>146.85500000000002</v>
      </c>
      <c r="G11" s="7">
        <v>1191.057</v>
      </c>
      <c r="H11" s="8">
        <v>1.4557640307845021</v>
      </c>
      <c r="I11" s="8">
        <v>-24.487602710846463</v>
      </c>
      <c r="J11" s="9">
        <v>-2.6673269608408043</v>
      </c>
    </row>
    <row r="12" spans="1:10" ht="14.25">
      <c r="A12" s="10" t="s">
        <v>10</v>
      </c>
      <c r="B12" s="3">
        <v>1116.179</v>
      </c>
      <c r="C12" s="3">
        <v>45.428</v>
      </c>
      <c r="D12" s="3">
        <v>1161.607</v>
      </c>
      <c r="E12" s="3">
        <v>1278.384</v>
      </c>
      <c r="F12" s="3">
        <v>32.303</v>
      </c>
      <c r="G12" s="3">
        <v>1310.687</v>
      </c>
      <c r="H12" s="4">
        <v>14.532167331583906</v>
      </c>
      <c r="I12" s="4">
        <v>-28.89187285374659</v>
      </c>
      <c r="J12" s="5">
        <v>12.833944699024707</v>
      </c>
    </row>
    <row r="13" spans="1:10" ht="14.25">
      <c r="A13" s="6" t="s">
        <v>11</v>
      </c>
      <c r="B13" s="7">
        <v>4753.239</v>
      </c>
      <c r="C13" s="7">
        <v>1367.895</v>
      </c>
      <c r="D13" s="7">
        <v>6121.134</v>
      </c>
      <c r="E13" s="7">
        <v>6277.966399999999</v>
      </c>
      <c r="F13" s="7">
        <v>1936.571</v>
      </c>
      <c r="G13" s="7">
        <v>8214.5374</v>
      </c>
      <c r="H13" s="8">
        <v>32.077650629391876</v>
      </c>
      <c r="I13" s="8">
        <v>41.57307395669989</v>
      </c>
      <c r="J13" s="9">
        <v>34.19960092361969</v>
      </c>
    </row>
    <row r="14" spans="1:10" ht="14.25">
      <c r="A14" s="10" t="s">
        <v>12</v>
      </c>
      <c r="B14" s="3">
        <v>2737.072</v>
      </c>
      <c r="C14" s="3">
        <v>594.867</v>
      </c>
      <c r="D14" s="3">
        <v>3331.9390000000003</v>
      </c>
      <c r="E14" s="3">
        <v>3168.8</v>
      </c>
      <c r="F14" s="3">
        <v>512.751</v>
      </c>
      <c r="G14" s="3">
        <v>3681.5510000000004</v>
      </c>
      <c r="H14" s="4">
        <v>15.773351961512159</v>
      </c>
      <c r="I14" s="4">
        <v>-13.804094024378557</v>
      </c>
      <c r="J14" s="5">
        <v>10.492749116955624</v>
      </c>
    </row>
    <row r="15" spans="1:10" ht="14.25">
      <c r="A15" s="6" t="s">
        <v>13</v>
      </c>
      <c r="B15" s="7">
        <v>1511.045</v>
      </c>
      <c r="C15" s="7">
        <v>25.131999999999998</v>
      </c>
      <c r="D15" s="7">
        <v>1536.1770000000001</v>
      </c>
      <c r="E15" s="7">
        <v>1994.702</v>
      </c>
      <c r="F15" s="7">
        <v>16.084</v>
      </c>
      <c r="G15" s="7">
        <v>2010.786</v>
      </c>
      <c r="H15" s="8">
        <v>32.00811359026369</v>
      </c>
      <c r="I15" s="8">
        <v>-36.001909915645385</v>
      </c>
      <c r="J15" s="9">
        <v>30.895463218105718</v>
      </c>
    </row>
    <row r="16" spans="1:10" ht="14.25">
      <c r="A16" s="10" t="s">
        <v>14</v>
      </c>
      <c r="B16" s="3">
        <v>2516.7529999999997</v>
      </c>
      <c r="C16" s="3">
        <v>675.177</v>
      </c>
      <c r="D16" s="3">
        <v>3191.93</v>
      </c>
      <c r="E16" s="3">
        <v>3197.855</v>
      </c>
      <c r="F16" s="3">
        <v>908.672</v>
      </c>
      <c r="G16" s="3">
        <v>4106.527</v>
      </c>
      <c r="H16" s="40">
        <v>27.062727252137993</v>
      </c>
      <c r="I16" s="4">
        <v>34.58278347751775</v>
      </c>
      <c r="J16" s="5">
        <v>28.653416584950183</v>
      </c>
    </row>
    <row r="17" spans="1:10" ht="14.25">
      <c r="A17" s="6" t="s">
        <v>15</v>
      </c>
      <c r="B17" s="7">
        <v>200.442</v>
      </c>
      <c r="C17" s="7">
        <v>4.805</v>
      </c>
      <c r="D17" s="7">
        <v>205.247</v>
      </c>
      <c r="E17" s="7">
        <v>460.153</v>
      </c>
      <c r="F17" s="7">
        <v>25.945</v>
      </c>
      <c r="G17" s="7">
        <v>486.098</v>
      </c>
      <c r="H17" s="8">
        <v>129.56915217369612</v>
      </c>
      <c r="I17" s="8">
        <v>439.958376690947</v>
      </c>
      <c r="J17" s="9">
        <v>136.83561757297304</v>
      </c>
    </row>
    <row r="18" spans="1:10" ht="14.25">
      <c r="A18" s="10" t="s">
        <v>16</v>
      </c>
      <c r="B18" s="3">
        <v>416.23400000000004</v>
      </c>
      <c r="C18" s="3">
        <v>0</v>
      </c>
      <c r="D18" s="3">
        <v>416.23400000000004</v>
      </c>
      <c r="E18" s="3">
        <v>450.789</v>
      </c>
      <c r="F18" s="3">
        <v>0</v>
      </c>
      <c r="G18" s="3">
        <v>450.789</v>
      </c>
      <c r="H18" s="4">
        <v>8.301820610521954</v>
      </c>
      <c r="I18" s="4">
        <v>0</v>
      </c>
      <c r="J18" s="5">
        <v>8.301820610521954</v>
      </c>
    </row>
    <row r="19" spans="1:10" ht="14.25">
      <c r="A19" s="6" t="s">
        <v>17</v>
      </c>
      <c r="B19" s="7">
        <v>120.832</v>
      </c>
      <c r="C19" s="7">
        <v>32.326</v>
      </c>
      <c r="D19" s="7">
        <v>153.158</v>
      </c>
      <c r="E19" s="7">
        <v>158.208</v>
      </c>
      <c r="F19" s="7">
        <v>97.935</v>
      </c>
      <c r="G19" s="7">
        <v>256.14300000000003</v>
      </c>
      <c r="H19" s="8">
        <v>30.932203389830516</v>
      </c>
      <c r="I19" s="8">
        <v>202.96046526016212</v>
      </c>
      <c r="J19" s="9">
        <v>67.24101907833744</v>
      </c>
    </row>
    <row r="20" spans="1:10" ht="14.25">
      <c r="A20" s="10" t="s">
        <v>72</v>
      </c>
      <c r="B20" s="3">
        <v>0</v>
      </c>
      <c r="C20" s="3">
        <v>0</v>
      </c>
      <c r="D20" s="3">
        <v>0</v>
      </c>
      <c r="E20" s="3">
        <v>0</v>
      </c>
      <c r="F20" s="3">
        <v>0</v>
      </c>
      <c r="G20" s="3">
        <v>0</v>
      </c>
      <c r="H20" s="4">
        <v>0</v>
      </c>
      <c r="I20" s="4">
        <v>0</v>
      </c>
      <c r="J20" s="5">
        <v>0</v>
      </c>
    </row>
    <row r="21" spans="1:10" ht="14.25">
      <c r="A21" s="6" t="s">
        <v>18</v>
      </c>
      <c r="B21" s="7">
        <v>117.15</v>
      </c>
      <c r="C21" s="7">
        <v>34.823</v>
      </c>
      <c r="D21" s="7">
        <v>151.973</v>
      </c>
      <c r="E21" s="7">
        <v>126.799</v>
      </c>
      <c r="F21" s="7">
        <v>77.681</v>
      </c>
      <c r="G21" s="7">
        <v>204.48000000000002</v>
      </c>
      <c r="H21" s="8">
        <v>8.236448997012378</v>
      </c>
      <c r="I21" s="8">
        <v>123.07383051431525</v>
      </c>
      <c r="J21" s="9">
        <v>34.550216156817335</v>
      </c>
    </row>
    <row r="22" spans="1:10" ht="14.25">
      <c r="A22" s="10" t="s">
        <v>19</v>
      </c>
      <c r="B22" s="3">
        <v>0</v>
      </c>
      <c r="C22" s="3">
        <v>0</v>
      </c>
      <c r="D22" s="3">
        <v>0</v>
      </c>
      <c r="E22" s="3">
        <v>0</v>
      </c>
      <c r="F22" s="3">
        <v>0</v>
      </c>
      <c r="G22" s="3">
        <v>0</v>
      </c>
      <c r="H22" s="4">
        <v>0</v>
      </c>
      <c r="I22" s="4">
        <v>0</v>
      </c>
      <c r="J22" s="5">
        <v>0</v>
      </c>
    </row>
    <row r="23" spans="1:10" ht="14.25">
      <c r="A23" s="6" t="s">
        <v>20</v>
      </c>
      <c r="B23" s="7">
        <v>753.521</v>
      </c>
      <c r="C23" s="7">
        <v>16.292</v>
      </c>
      <c r="D23" s="7">
        <v>769.813</v>
      </c>
      <c r="E23" s="7">
        <v>1113.9479999999999</v>
      </c>
      <c r="F23" s="7">
        <v>27.034</v>
      </c>
      <c r="G23" s="7">
        <v>1140.982</v>
      </c>
      <c r="H23" s="8">
        <v>47.83237627086703</v>
      </c>
      <c r="I23" s="8">
        <v>65.9342008347655</v>
      </c>
      <c r="J23" s="9">
        <v>48.21547570643779</v>
      </c>
    </row>
    <row r="24" spans="1:10" ht="14.25">
      <c r="A24" s="10" t="s">
        <v>21</v>
      </c>
      <c r="B24" s="3">
        <v>228.48899999999998</v>
      </c>
      <c r="C24" s="3">
        <v>0</v>
      </c>
      <c r="D24" s="3">
        <v>228.48899999999998</v>
      </c>
      <c r="E24" s="3">
        <v>272.971</v>
      </c>
      <c r="F24" s="3">
        <v>7.789</v>
      </c>
      <c r="G24" s="3">
        <v>280.76</v>
      </c>
      <c r="H24" s="4">
        <v>19.46789560985432</v>
      </c>
      <c r="I24" s="4">
        <v>0</v>
      </c>
      <c r="J24" s="5">
        <v>22.876812450489968</v>
      </c>
    </row>
    <row r="25" spans="1:10" ht="14.25">
      <c r="A25" s="6" t="s">
        <v>22</v>
      </c>
      <c r="B25" s="7">
        <v>269.611</v>
      </c>
      <c r="C25" s="7">
        <v>127.571</v>
      </c>
      <c r="D25" s="7">
        <v>397.182</v>
      </c>
      <c r="E25" s="7">
        <v>303.329</v>
      </c>
      <c r="F25" s="7">
        <v>175.824</v>
      </c>
      <c r="G25" s="7">
        <v>479.153</v>
      </c>
      <c r="H25" s="8">
        <v>12.506166291434702</v>
      </c>
      <c r="I25" s="8">
        <v>37.824427181726264</v>
      </c>
      <c r="J25" s="9">
        <v>20.638145736715156</v>
      </c>
    </row>
    <row r="26" spans="1:10" ht="14.25">
      <c r="A26" s="10" t="s">
        <v>23</v>
      </c>
      <c r="B26" s="3">
        <v>129.848</v>
      </c>
      <c r="C26" s="3">
        <v>9.081</v>
      </c>
      <c r="D26" s="3">
        <v>138.929</v>
      </c>
      <c r="E26" s="3">
        <v>147.15800000000002</v>
      </c>
      <c r="F26" s="3">
        <v>2.551</v>
      </c>
      <c r="G26" s="3">
        <v>149.709</v>
      </c>
      <c r="H26" s="4">
        <v>13.330971597560223</v>
      </c>
      <c r="I26" s="4">
        <v>-71.90838013434644</v>
      </c>
      <c r="J26" s="5">
        <v>7.75935909709276</v>
      </c>
    </row>
    <row r="27" spans="1:10" ht="14.25">
      <c r="A27" s="6" t="s">
        <v>24</v>
      </c>
      <c r="B27" s="7">
        <v>0</v>
      </c>
      <c r="C27" s="7">
        <v>0</v>
      </c>
      <c r="D27" s="7">
        <v>0</v>
      </c>
      <c r="E27" s="7">
        <v>0</v>
      </c>
      <c r="F27" s="7">
        <v>0</v>
      </c>
      <c r="G27" s="7">
        <v>0</v>
      </c>
      <c r="H27" s="8">
        <v>0</v>
      </c>
      <c r="I27" s="8">
        <v>0</v>
      </c>
      <c r="J27" s="9">
        <v>0</v>
      </c>
    </row>
    <row r="28" spans="1:10" ht="14.25">
      <c r="A28" s="10" t="s">
        <v>25</v>
      </c>
      <c r="B28" s="3">
        <v>591.076</v>
      </c>
      <c r="C28" s="3">
        <v>37.807</v>
      </c>
      <c r="D28" s="3">
        <v>628.883</v>
      </c>
      <c r="E28" s="3">
        <v>654.245</v>
      </c>
      <c r="F28" s="3">
        <v>69.079</v>
      </c>
      <c r="G28" s="3">
        <v>723.324</v>
      </c>
      <c r="H28" s="4">
        <v>10.687119761248972</v>
      </c>
      <c r="I28" s="4">
        <v>82.71484116697964</v>
      </c>
      <c r="J28" s="5">
        <v>15.017260762335747</v>
      </c>
    </row>
    <row r="29" spans="1:10" ht="14.25">
      <c r="A29" s="6" t="s">
        <v>26</v>
      </c>
      <c r="B29" s="7">
        <v>2127.124</v>
      </c>
      <c r="C29" s="7">
        <v>309.78499999999997</v>
      </c>
      <c r="D29" s="7">
        <v>2436.9089999999997</v>
      </c>
      <c r="E29" s="7">
        <v>2725.968</v>
      </c>
      <c r="F29" s="7">
        <v>380.471</v>
      </c>
      <c r="G29" s="7">
        <v>3106.439</v>
      </c>
      <c r="H29" s="8">
        <v>28.152754611390783</v>
      </c>
      <c r="I29" s="8">
        <v>22.817760705005096</v>
      </c>
      <c r="J29" s="9">
        <v>27.474558959731375</v>
      </c>
    </row>
    <row r="30" spans="1:10" ht="14.25">
      <c r="A30" s="10" t="s">
        <v>27</v>
      </c>
      <c r="B30" s="3">
        <v>942.881</v>
      </c>
      <c r="C30" s="3">
        <v>144.284</v>
      </c>
      <c r="D30" s="3">
        <v>1087.165</v>
      </c>
      <c r="E30" s="3">
        <v>1068.99</v>
      </c>
      <c r="F30" s="3">
        <v>145.78</v>
      </c>
      <c r="G30" s="3">
        <v>1214.77</v>
      </c>
      <c r="H30" s="4">
        <v>13.374858545245905</v>
      </c>
      <c r="I30" s="4">
        <v>1.0368440021069623</v>
      </c>
      <c r="J30" s="5">
        <v>11.737408764998875</v>
      </c>
    </row>
    <row r="31" spans="1:10" ht="14.25">
      <c r="A31" s="6" t="s">
        <v>64</v>
      </c>
      <c r="B31" s="7">
        <v>412.35900000000004</v>
      </c>
      <c r="C31" s="7">
        <v>2.204</v>
      </c>
      <c r="D31" s="7">
        <v>414.56300000000005</v>
      </c>
      <c r="E31" s="7">
        <v>482.84900000000005</v>
      </c>
      <c r="F31" s="7">
        <v>8.123999999999999</v>
      </c>
      <c r="G31" s="7">
        <v>490.97300000000007</v>
      </c>
      <c r="H31" s="8">
        <v>17.09432800060142</v>
      </c>
      <c r="I31" s="8">
        <v>268.6025408348456</v>
      </c>
      <c r="J31" s="9">
        <v>18.43145673878277</v>
      </c>
    </row>
    <row r="32" spans="1:10" ht="14.25">
      <c r="A32" s="10" t="s">
        <v>73</v>
      </c>
      <c r="B32" s="3">
        <v>0</v>
      </c>
      <c r="C32" s="3">
        <v>237.63</v>
      </c>
      <c r="D32" s="3">
        <v>237.63</v>
      </c>
      <c r="E32" s="3">
        <v>0</v>
      </c>
      <c r="F32" s="3">
        <v>322.85</v>
      </c>
      <c r="G32" s="3">
        <v>322.85</v>
      </c>
      <c r="H32" s="4">
        <v>0</v>
      </c>
      <c r="I32" s="4">
        <v>35.86247527669067</v>
      </c>
      <c r="J32" s="5">
        <v>35.86247527669067</v>
      </c>
    </row>
    <row r="33" spans="1:10" ht="14.25">
      <c r="A33" s="6" t="s">
        <v>60</v>
      </c>
      <c r="B33" s="7">
        <v>151.72</v>
      </c>
      <c r="C33" s="7">
        <v>0</v>
      </c>
      <c r="D33" s="7">
        <v>151.72</v>
      </c>
      <c r="E33" s="7">
        <v>56.943</v>
      </c>
      <c r="F33" s="7">
        <v>0</v>
      </c>
      <c r="G33" s="7">
        <v>56.943</v>
      </c>
      <c r="H33" s="8">
        <v>-62.46836277353018</v>
      </c>
      <c r="I33" s="8">
        <v>0</v>
      </c>
      <c r="J33" s="9">
        <v>-62.46836277353018</v>
      </c>
    </row>
    <row r="34" spans="1:10" ht="14.25">
      <c r="A34" s="10" t="s">
        <v>28</v>
      </c>
      <c r="B34" s="3">
        <v>949.685</v>
      </c>
      <c r="C34" s="3">
        <v>186.36599999999999</v>
      </c>
      <c r="D34" s="3">
        <v>1136.051</v>
      </c>
      <c r="E34" s="3">
        <v>154.841</v>
      </c>
      <c r="F34" s="3">
        <v>0</v>
      </c>
      <c r="G34" s="3">
        <v>154.841</v>
      </c>
      <c r="H34" s="4">
        <v>-83.6955411531192</v>
      </c>
      <c r="I34" s="4">
        <v>-100</v>
      </c>
      <c r="J34" s="5">
        <v>-86.37024218102884</v>
      </c>
    </row>
    <row r="35" spans="1:10" ht="14.25">
      <c r="A35" s="6" t="s">
        <v>59</v>
      </c>
      <c r="B35" s="7">
        <v>435.53499999999997</v>
      </c>
      <c r="C35" s="7">
        <v>0</v>
      </c>
      <c r="D35" s="7">
        <v>435.53499999999997</v>
      </c>
      <c r="E35" s="7">
        <v>528.972</v>
      </c>
      <c r="F35" s="42">
        <v>0</v>
      </c>
      <c r="G35" s="7">
        <v>528.972</v>
      </c>
      <c r="H35" s="8">
        <v>21.45338491740044</v>
      </c>
      <c r="I35" s="8">
        <v>0</v>
      </c>
      <c r="J35" s="9">
        <v>21.45338491740044</v>
      </c>
    </row>
    <row r="36" spans="1:10" ht="14.25">
      <c r="A36" s="10" t="s">
        <v>29</v>
      </c>
      <c r="B36" s="3">
        <v>80.869</v>
      </c>
      <c r="C36" s="3">
        <v>17.753</v>
      </c>
      <c r="D36" s="3">
        <v>98.622</v>
      </c>
      <c r="E36" s="3">
        <v>66.901</v>
      </c>
      <c r="F36" s="3">
        <v>65.656</v>
      </c>
      <c r="G36" s="3">
        <v>132.55700000000002</v>
      </c>
      <c r="H36" s="4">
        <v>-17.27237878544313</v>
      </c>
      <c r="I36" s="4">
        <v>269.830451191348</v>
      </c>
      <c r="J36" s="5">
        <v>34.40915819999596</v>
      </c>
    </row>
    <row r="37" spans="1:10" ht="14.25">
      <c r="A37" s="6" t="s">
        <v>30</v>
      </c>
      <c r="B37" s="7">
        <v>139.934</v>
      </c>
      <c r="C37" s="7">
        <v>9.370000000000001</v>
      </c>
      <c r="D37" s="7">
        <v>149.304</v>
      </c>
      <c r="E37" s="7">
        <v>319.301</v>
      </c>
      <c r="F37" s="7">
        <v>9.445</v>
      </c>
      <c r="G37" s="7">
        <v>328.746</v>
      </c>
      <c r="H37" s="8">
        <v>128.17971329340975</v>
      </c>
      <c r="I37" s="8">
        <v>0.8004268943436423</v>
      </c>
      <c r="J37" s="9">
        <v>120.18566146921714</v>
      </c>
    </row>
    <row r="38" spans="1:10" ht="14.25">
      <c r="A38" s="10" t="s">
        <v>37</v>
      </c>
      <c r="B38" s="3">
        <v>435.413</v>
      </c>
      <c r="C38" s="3">
        <v>0</v>
      </c>
      <c r="D38" s="3">
        <v>435.413</v>
      </c>
      <c r="E38" s="3">
        <v>528.432</v>
      </c>
      <c r="F38" s="3">
        <v>13.441</v>
      </c>
      <c r="G38" s="3">
        <v>541.873</v>
      </c>
      <c r="H38" s="4">
        <v>21.363395213280263</v>
      </c>
      <c r="I38" s="4">
        <v>0</v>
      </c>
      <c r="J38" s="5">
        <v>24.450349438349345</v>
      </c>
    </row>
    <row r="39" spans="1:10" ht="14.25">
      <c r="A39" s="6" t="s">
        <v>31</v>
      </c>
      <c r="B39" s="7">
        <v>769.4000000000001</v>
      </c>
      <c r="C39" s="7">
        <v>18.849</v>
      </c>
      <c r="D39" s="7">
        <v>788.2490000000001</v>
      </c>
      <c r="E39" s="7">
        <v>1168.859</v>
      </c>
      <c r="F39" s="7">
        <v>0</v>
      </c>
      <c r="G39" s="7">
        <v>1168.859</v>
      </c>
      <c r="H39" s="8">
        <v>51.91824798544318</v>
      </c>
      <c r="I39" s="8">
        <v>-100</v>
      </c>
      <c r="J39" s="9">
        <v>48.28550369236114</v>
      </c>
    </row>
    <row r="40" spans="1:10" ht="14.25">
      <c r="A40" s="10" t="s">
        <v>32</v>
      </c>
      <c r="B40" s="3">
        <v>61.657</v>
      </c>
      <c r="C40" s="3">
        <v>6.445</v>
      </c>
      <c r="D40" s="3">
        <v>68.102</v>
      </c>
      <c r="E40" s="3">
        <v>75.135</v>
      </c>
      <c r="F40" s="3">
        <v>35.266999999999996</v>
      </c>
      <c r="G40" s="3">
        <v>110.402</v>
      </c>
      <c r="H40" s="4">
        <v>21.859642862935285</v>
      </c>
      <c r="I40" s="4">
        <v>447.19937936384787</v>
      </c>
      <c r="J40" s="5">
        <v>62.11271328301664</v>
      </c>
    </row>
    <row r="41" spans="1:10" ht="14.25">
      <c r="A41" s="6" t="s">
        <v>33</v>
      </c>
      <c r="B41" s="7">
        <v>2320.638</v>
      </c>
      <c r="C41" s="7">
        <v>1139.909</v>
      </c>
      <c r="D41" s="7">
        <v>3460.547</v>
      </c>
      <c r="E41" s="7">
        <v>2603.175</v>
      </c>
      <c r="F41" s="7">
        <v>1521.791</v>
      </c>
      <c r="G41" s="7">
        <v>4124.966</v>
      </c>
      <c r="H41" s="8">
        <v>12.174970848533906</v>
      </c>
      <c r="I41" s="8">
        <v>33.50109526286746</v>
      </c>
      <c r="J41" s="9">
        <v>19.199825923473956</v>
      </c>
    </row>
    <row r="42" spans="1:10" ht="14.25">
      <c r="A42" s="10" t="s">
        <v>34</v>
      </c>
      <c r="B42" s="3">
        <v>0</v>
      </c>
      <c r="C42" s="3">
        <v>6.695</v>
      </c>
      <c r="D42" s="3">
        <v>6.695</v>
      </c>
      <c r="E42" s="3">
        <v>0</v>
      </c>
      <c r="F42" s="3">
        <v>5.272</v>
      </c>
      <c r="G42" s="3">
        <v>5.272</v>
      </c>
      <c r="H42" s="4">
        <v>0</v>
      </c>
      <c r="I42" s="4">
        <v>-21.254667662434652</v>
      </c>
      <c r="J42" s="5">
        <v>-21.254667662434652</v>
      </c>
    </row>
    <row r="43" spans="1:10" ht="14.25">
      <c r="A43" s="6" t="s">
        <v>35</v>
      </c>
      <c r="B43" s="7">
        <v>966.3499999999999</v>
      </c>
      <c r="C43" s="7">
        <v>483.852</v>
      </c>
      <c r="D43" s="7">
        <v>1450.2019999999998</v>
      </c>
      <c r="E43" s="7">
        <v>959.451</v>
      </c>
      <c r="F43" s="7">
        <v>793.67</v>
      </c>
      <c r="G43" s="7">
        <v>1753.121</v>
      </c>
      <c r="H43" s="8">
        <v>-0.713923526672519</v>
      </c>
      <c r="I43" s="8">
        <v>64.03156337061746</v>
      </c>
      <c r="J43" s="9">
        <v>20.888055595013686</v>
      </c>
    </row>
    <row r="44" spans="1:10" ht="14.25">
      <c r="A44" s="10" t="s">
        <v>36</v>
      </c>
      <c r="B44" s="3">
        <v>598.2230000000001</v>
      </c>
      <c r="C44" s="3">
        <v>22.936</v>
      </c>
      <c r="D44" s="3">
        <v>621.1590000000001</v>
      </c>
      <c r="E44" s="3">
        <v>930.867</v>
      </c>
      <c r="F44" s="3">
        <v>16.366</v>
      </c>
      <c r="G44" s="3">
        <v>947.233</v>
      </c>
      <c r="H44" s="4">
        <v>55.60535118174993</v>
      </c>
      <c r="I44" s="4">
        <v>-28.64492500871992</v>
      </c>
      <c r="J44" s="5">
        <v>52.49444989125164</v>
      </c>
    </row>
    <row r="45" spans="1:10" ht="14.25">
      <c r="A45" s="6" t="s">
        <v>65</v>
      </c>
      <c r="B45" s="7">
        <v>952.2</v>
      </c>
      <c r="C45" s="7">
        <v>16.282</v>
      </c>
      <c r="D45" s="7">
        <v>968.4820000000001</v>
      </c>
      <c r="E45" s="7">
        <v>1156.856</v>
      </c>
      <c r="F45" s="7">
        <v>17.348</v>
      </c>
      <c r="G45" s="7">
        <v>1174.204</v>
      </c>
      <c r="H45" s="8">
        <v>21.49296366309598</v>
      </c>
      <c r="I45" s="8">
        <v>6.547107234983411</v>
      </c>
      <c r="J45" s="9">
        <v>21.24169576719029</v>
      </c>
    </row>
    <row r="46" spans="1:10" ht="14.25">
      <c r="A46" s="10" t="s">
        <v>66</v>
      </c>
      <c r="B46" s="3">
        <v>516.196</v>
      </c>
      <c r="C46" s="3">
        <v>4.695</v>
      </c>
      <c r="D46" s="3">
        <v>520.8910000000001</v>
      </c>
      <c r="E46" s="3">
        <v>672.168</v>
      </c>
      <c r="F46" s="3">
        <v>7.385</v>
      </c>
      <c r="G46" s="3">
        <v>679.553</v>
      </c>
      <c r="H46" s="4">
        <v>30.21565451882618</v>
      </c>
      <c r="I46" s="4">
        <v>57.29499467518635</v>
      </c>
      <c r="J46" s="5">
        <v>30.459731498528463</v>
      </c>
    </row>
    <row r="47" spans="1:10" ht="14.25">
      <c r="A47" s="6" t="s">
        <v>38</v>
      </c>
      <c r="B47" s="7">
        <v>1058.03</v>
      </c>
      <c r="C47" s="7">
        <v>35.534</v>
      </c>
      <c r="D47" s="7">
        <v>1093.564</v>
      </c>
      <c r="E47" s="7">
        <v>1360.524</v>
      </c>
      <c r="F47" s="7">
        <v>70.678</v>
      </c>
      <c r="G47" s="7">
        <v>1431.2019999999998</v>
      </c>
      <c r="H47" s="8">
        <v>28.59030462274226</v>
      </c>
      <c r="I47" s="8">
        <v>98.90245961614228</v>
      </c>
      <c r="J47" s="9">
        <v>30.87501051607402</v>
      </c>
    </row>
    <row r="48" spans="1:10" ht="14.25">
      <c r="A48" s="10" t="s">
        <v>67</v>
      </c>
      <c r="B48" s="3">
        <v>890.6020000000001</v>
      </c>
      <c r="C48" s="3">
        <v>16.297</v>
      </c>
      <c r="D48" s="3">
        <v>906.8990000000001</v>
      </c>
      <c r="E48" s="3">
        <v>1208.759</v>
      </c>
      <c r="F48" s="3">
        <v>26.559</v>
      </c>
      <c r="G48" s="3">
        <v>1235.318</v>
      </c>
      <c r="H48" s="4">
        <v>35.72381377989269</v>
      </c>
      <c r="I48" s="4">
        <v>62.96864453580414</v>
      </c>
      <c r="J48" s="5">
        <v>36.21340413871884</v>
      </c>
    </row>
    <row r="49" spans="1:10" ht="14.25">
      <c r="A49" s="6" t="s">
        <v>39</v>
      </c>
      <c r="B49" s="7">
        <v>1468.2469999999998</v>
      </c>
      <c r="C49" s="7">
        <v>424.98</v>
      </c>
      <c r="D49" s="7">
        <v>1893.2269999999999</v>
      </c>
      <c r="E49" s="7">
        <v>1725.185</v>
      </c>
      <c r="F49" s="7">
        <v>407.424</v>
      </c>
      <c r="G49" s="7">
        <v>2132.609</v>
      </c>
      <c r="H49" s="8">
        <v>17.49964413344622</v>
      </c>
      <c r="I49" s="8">
        <v>-4.131017930255551</v>
      </c>
      <c r="J49" s="9">
        <v>12.644125611984197</v>
      </c>
    </row>
    <row r="50" spans="1:10" ht="14.25">
      <c r="A50" s="10" t="s">
        <v>40</v>
      </c>
      <c r="B50" s="3">
        <v>69.229</v>
      </c>
      <c r="C50" s="3">
        <v>0</v>
      </c>
      <c r="D50" s="3">
        <v>69.229</v>
      </c>
      <c r="E50" s="3">
        <v>75.42</v>
      </c>
      <c r="F50" s="3">
        <v>0</v>
      </c>
      <c r="G50" s="3">
        <v>75.42</v>
      </c>
      <c r="H50" s="4">
        <v>8.942784093371278</v>
      </c>
      <c r="I50" s="4">
        <v>0</v>
      </c>
      <c r="J50" s="5">
        <v>8.942784093371278</v>
      </c>
    </row>
    <row r="51" spans="1:10" ht="14.25">
      <c r="A51" s="6" t="s">
        <v>41</v>
      </c>
      <c r="B51" s="7">
        <v>107.75</v>
      </c>
      <c r="C51" s="7">
        <v>0</v>
      </c>
      <c r="D51" s="7">
        <v>107.75</v>
      </c>
      <c r="E51" s="7">
        <v>113.82300000000001</v>
      </c>
      <c r="F51" s="7">
        <v>0</v>
      </c>
      <c r="G51" s="7">
        <v>113.82300000000001</v>
      </c>
      <c r="H51" s="8">
        <v>5.636194895591654</v>
      </c>
      <c r="I51" s="8">
        <v>0</v>
      </c>
      <c r="J51" s="9">
        <v>5.636194895591654</v>
      </c>
    </row>
    <row r="52" spans="1:10" ht="14.25">
      <c r="A52" s="10" t="s">
        <v>42</v>
      </c>
      <c r="B52" s="3">
        <v>504.51700000000005</v>
      </c>
      <c r="C52" s="3">
        <v>30.583</v>
      </c>
      <c r="D52" s="3">
        <v>535.1</v>
      </c>
      <c r="E52" s="3">
        <v>499.97900000000004</v>
      </c>
      <c r="F52" s="3">
        <v>60.546</v>
      </c>
      <c r="G52" s="3">
        <v>560.5250000000001</v>
      </c>
      <c r="H52" s="4">
        <v>-0.8994741505241668</v>
      </c>
      <c r="I52" s="4">
        <v>97.97272994801034</v>
      </c>
      <c r="J52" s="5">
        <v>4.751448327415448</v>
      </c>
    </row>
    <row r="53" spans="1:10" ht="14.25">
      <c r="A53" s="6" t="s">
        <v>68</v>
      </c>
      <c r="B53" s="7">
        <v>1477.941</v>
      </c>
      <c r="C53" s="7">
        <v>583.895</v>
      </c>
      <c r="D53" s="7">
        <v>2061.8360000000002</v>
      </c>
      <c r="E53" s="7">
        <v>1057.563</v>
      </c>
      <c r="F53" s="7">
        <v>154.444</v>
      </c>
      <c r="G53" s="7">
        <v>1212.007</v>
      </c>
      <c r="H53" s="8">
        <v>-28.44348996340178</v>
      </c>
      <c r="I53" s="8">
        <v>-73.54935390780877</v>
      </c>
      <c r="J53" s="9">
        <v>-41.21709971113125</v>
      </c>
    </row>
    <row r="54" spans="1:10" ht="14.25">
      <c r="A54" s="10" t="s">
        <v>43</v>
      </c>
      <c r="B54" s="3">
        <v>539.9970000000001</v>
      </c>
      <c r="C54" s="3">
        <v>0</v>
      </c>
      <c r="D54" s="3">
        <v>539.9970000000001</v>
      </c>
      <c r="E54" s="3">
        <v>604.587</v>
      </c>
      <c r="F54" s="3">
        <v>0</v>
      </c>
      <c r="G54" s="3">
        <v>604.587</v>
      </c>
      <c r="H54" s="4">
        <v>11.961177562097552</v>
      </c>
      <c r="I54" s="4">
        <v>0</v>
      </c>
      <c r="J54" s="5">
        <v>11.961177562097552</v>
      </c>
    </row>
    <row r="55" spans="1:10" ht="14.25">
      <c r="A55" s="6" t="s">
        <v>61</v>
      </c>
      <c r="B55" s="7">
        <v>35.597</v>
      </c>
      <c r="C55" s="7">
        <v>233.466</v>
      </c>
      <c r="D55" s="7">
        <v>269.063</v>
      </c>
      <c r="E55" s="7">
        <v>38.807</v>
      </c>
      <c r="F55" s="7">
        <v>57.114999999999995</v>
      </c>
      <c r="G55" s="7">
        <v>95.922</v>
      </c>
      <c r="H55" s="8">
        <v>9.01761384386325</v>
      </c>
      <c r="I55" s="8">
        <v>-75.53605235880171</v>
      </c>
      <c r="J55" s="9">
        <v>-64.34961328759435</v>
      </c>
    </row>
    <row r="56" spans="1:10" ht="14.25">
      <c r="A56" s="10" t="s">
        <v>44</v>
      </c>
      <c r="B56" s="3">
        <v>182.195</v>
      </c>
      <c r="C56" s="3">
        <v>23.87</v>
      </c>
      <c r="D56" s="3">
        <v>206.065</v>
      </c>
      <c r="E56" s="3">
        <v>213.245</v>
      </c>
      <c r="F56" s="3">
        <v>23.869</v>
      </c>
      <c r="G56" s="3">
        <v>237.114</v>
      </c>
      <c r="H56" s="4">
        <v>17.04218008178052</v>
      </c>
      <c r="I56" s="4">
        <v>-0.004189359028073825</v>
      </c>
      <c r="J56" s="5">
        <v>15.067575764928545</v>
      </c>
    </row>
    <row r="57" spans="1:10" ht="14.25">
      <c r="A57" s="6" t="s">
        <v>45</v>
      </c>
      <c r="B57" s="7">
        <v>0</v>
      </c>
      <c r="C57" s="7">
        <v>0</v>
      </c>
      <c r="D57" s="7">
        <v>0</v>
      </c>
      <c r="E57" s="42">
        <v>0</v>
      </c>
      <c r="F57" s="42">
        <v>0</v>
      </c>
      <c r="G57" s="7">
        <v>0</v>
      </c>
      <c r="H57" s="8">
        <v>0</v>
      </c>
      <c r="I57" s="8">
        <v>0</v>
      </c>
      <c r="J57" s="9">
        <v>0</v>
      </c>
    </row>
    <row r="58" spans="1:10" ht="14.25">
      <c r="A58" s="10" t="s">
        <v>46</v>
      </c>
      <c r="B58" s="3">
        <v>2303.341</v>
      </c>
      <c r="C58" s="3">
        <v>13.675</v>
      </c>
      <c r="D58" s="3">
        <v>2317.016</v>
      </c>
      <c r="E58" s="3">
        <v>2629.822</v>
      </c>
      <c r="F58" s="3">
        <v>16.548000000000002</v>
      </c>
      <c r="G58" s="3">
        <v>2646.37</v>
      </c>
      <c r="H58" s="4">
        <v>14.174236467809163</v>
      </c>
      <c r="I58" s="4">
        <v>21.009140767824505</v>
      </c>
      <c r="J58" s="5">
        <v>14.214575989117028</v>
      </c>
    </row>
    <row r="59" spans="1:10" ht="14.25">
      <c r="A59" s="6" t="s">
        <v>74</v>
      </c>
      <c r="B59" s="7">
        <v>50.748999999999995</v>
      </c>
      <c r="C59" s="7">
        <v>38.884</v>
      </c>
      <c r="D59" s="7">
        <v>89.633</v>
      </c>
      <c r="E59" s="7">
        <v>53.683</v>
      </c>
      <c r="F59" s="7">
        <v>93.922</v>
      </c>
      <c r="G59" s="7">
        <v>147.605</v>
      </c>
      <c r="H59" s="8">
        <v>5.781394707284882</v>
      </c>
      <c r="I59" s="8">
        <v>141.54407982717828</v>
      </c>
      <c r="J59" s="9">
        <v>64.67707206051342</v>
      </c>
    </row>
    <row r="60" spans="1:10" ht="14.25">
      <c r="A60" s="10" t="s">
        <v>75</v>
      </c>
      <c r="B60" s="3">
        <v>29.768</v>
      </c>
      <c r="C60" s="3">
        <v>122.559</v>
      </c>
      <c r="D60" s="3">
        <v>152.327</v>
      </c>
      <c r="E60" s="3">
        <v>30.158</v>
      </c>
      <c r="F60" s="3">
        <v>184.04</v>
      </c>
      <c r="G60" s="3">
        <v>214.19799999999998</v>
      </c>
      <c r="H60" s="4">
        <v>1.3101316850309075</v>
      </c>
      <c r="I60" s="4">
        <v>50.16441061039989</v>
      </c>
      <c r="J60" s="5">
        <v>40.617224786150835</v>
      </c>
    </row>
    <row r="61" spans="1:10" ht="14.25">
      <c r="A61" s="11" t="s">
        <v>47</v>
      </c>
      <c r="B61" s="22">
        <f>+B62-SUM(B6+B10+B32+B20+B59+B60+B5)</f>
        <v>66672.97755999997</v>
      </c>
      <c r="C61" s="22">
        <f>+C62-SUM(C6+C10+C32+C20+C59+C60+C5)</f>
        <v>30156.78500000009</v>
      </c>
      <c r="D61" s="22">
        <f>+D62-SUM(D6+D10+D32+D20+D59+D60+D5)</f>
        <v>96829.76255999965</v>
      </c>
      <c r="E61" s="22">
        <f>+E62-SUM(E6+E10+E32+E20+E59+E60+E5)</f>
        <v>76550.09140000005</v>
      </c>
      <c r="F61" s="22">
        <f>+F62-SUM(F6+F10+F32+F20+F59+F60+F5)</f>
        <v>34821.90899999981</v>
      </c>
      <c r="G61" s="22">
        <f>+G62-SUM(G6+G10+G32+G20+G59+G60+G5)</f>
        <v>111372.00040000037</v>
      </c>
      <c r="H61" s="23">
        <f>+_xlfn.IFERROR(((E61-B61)/B61)*100,0)</f>
        <v>14.814268390985722</v>
      </c>
      <c r="I61" s="23">
        <f>+_xlfn.IFERROR(((F61-C61)/C61)*100,0)</f>
        <v>15.46956679897975</v>
      </c>
      <c r="J61" s="23">
        <f>+_xlfn.IFERROR(((G61-D61)/D61)*100,0)</f>
        <v>15.018355364642924</v>
      </c>
    </row>
    <row r="62" spans="1:10" ht="14.25">
      <c r="A62" s="14" t="s">
        <v>48</v>
      </c>
      <c r="B62" s="24">
        <f>SUM(B4:B60)</f>
        <v>120590.20961999998</v>
      </c>
      <c r="C62" s="24">
        <f>SUM(C4:C60)</f>
        <v>430211.50250410003</v>
      </c>
      <c r="D62" s="24">
        <f>SUM(D4:D60)</f>
        <v>550801.7121240996</v>
      </c>
      <c r="E62" s="24">
        <f>SUM(E4:E60)</f>
        <v>125010.06130980005</v>
      </c>
      <c r="F62" s="24">
        <f>SUM(F4:F60)</f>
        <v>537343.180031189</v>
      </c>
      <c r="G62" s="24">
        <f>SUM(G4:G60)</f>
        <v>662353.2413409895</v>
      </c>
      <c r="H62" s="25">
        <f>+_xlfn.IFERROR(((E62-B62)/B62)*100,0)</f>
        <v>3.6651828566579017</v>
      </c>
      <c r="I62" s="25">
        <f>+_xlfn.IFERROR(((F62-C62)/C62)*100,0)</f>
        <v>24.90209510985076</v>
      </c>
      <c r="J62" s="25">
        <f>+_xlfn.IFERROR(((G62-D62)/D62)*100,0)</f>
        <v>20.252574885198708</v>
      </c>
    </row>
    <row r="63" spans="1:10" ht="14.25">
      <c r="A63" s="26"/>
      <c r="B63" s="27"/>
      <c r="C63" s="27"/>
      <c r="D63" s="27"/>
      <c r="E63" s="27"/>
      <c r="F63" s="27"/>
      <c r="G63" s="27"/>
      <c r="H63" s="27"/>
      <c r="I63" s="27"/>
      <c r="J63" s="28"/>
    </row>
    <row r="64" spans="1:10" ht="14.25">
      <c r="A64" s="26" t="s">
        <v>58</v>
      </c>
      <c r="B64" s="27"/>
      <c r="C64" s="27"/>
      <c r="D64" s="27"/>
      <c r="E64" s="27"/>
      <c r="F64" s="27"/>
      <c r="G64" s="27"/>
      <c r="H64" s="27"/>
      <c r="I64" s="27"/>
      <c r="J64" s="28"/>
    </row>
    <row r="65" spans="1:10" ht="15" thickBot="1">
      <c r="A65" s="29"/>
      <c r="B65" s="30"/>
      <c r="C65" s="30"/>
      <c r="D65" s="30"/>
      <c r="E65" s="30"/>
      <c r="F65" s="30"/>
      <c r="G65" s="30"/>
      <c r="H65" s="30"/>
      <c r="I65" s="30"/>
      <c r="J65" s="31"/>
    </row>
    <row r="66" spans="1:10" ht="45.75" customHeight="1">
      <c r="A66" s="61" t="s">
        <v>62</v>
      </c>
      <c r="B66" s="61"/>
      <c r="C66" s="61"/>
      <c r="D66" s="61"/>
      <c r="E66" s="61"/>
      <c r="F66" s="61"/>
      <c r="G66" s="61"/>
      <c r="H66" s="61"/>
      <c r="I66" s="61"/>
      <c r="J66" s="61"/>
    </row>
    <row r="67" ht="14.25">
      <c r="A67" s="39" t="s">
        <v>63</v>
      </c>
    </row>
    <row r="68" spans="2:7" ht="14.25">
      <c r="B68" s="37"/>
      <c r="C68" s="37"/>
      <c r="D68" s="37"/>
      <c r="E68" s="37"/>
      <c r="F68" s="37"/>
      <c r="G68" s="37"/>
    </row>
    <row r="69" spans="2:7" ht="14.25">
      <c r="B69" s="37"/>
      <c r="C69" s="37"/>
      <c r="D69" s="37"/>
      <c r="E69" s="37"/>
      <c r="F69" s="37"/>
      <c r="G69" s="37"/>
    </row>
    <row r="70" spans="2:7" ht="14.25">
      <c r="B70" s="43"/>
      <c r="C70" s="43"/>
      <c r="D70" s="43"/>
      <c r="E70" s="43"/>
      <c r="F70" s="43"/>
      <c r="G70" s="43"/>
    </row>
    <row r="71" spans="2:7" ht="14.25">
      <c r="B71" s="43"/>
      <c r="C71" s="43"/>
      <c r="D71" s="43"/>
      <c r="E71" s="43"/>
      <c r="F71" s="43"/>
      <c r="G71" s="43"/>
    </row>
  </sheetData>
  <sheetProtection/>
  <mergeCells count="6">
    <mergeCell ref="A66:J66"/>
    <mergeCell ref="A1:J1"/>
    <mergeCell ref="A2:A3"/>
    <mergeCell ref="B2:D2"/>
    <mergeCell ref="E2:G2"/>
    <mergeCell ref="H2:J2"/>
  </mergeCells>
  <conditionalFormatting sqref="B4:J60">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5.xml><?xml version="1.0" encoding="utf-8"?>
<worksheet xmlns="http://schemas.openxmlformats.org/spreadsheetml/2006/main" xmlns:r="http://schemas.openxmlformats.org/officeDocument/2006/relationships">
  <dimension ref="A1:J71"/>
  <sheetViews>
    <sheetView zoomScale="80" zoomScaleNormal="80" zoomScalePageLayoutView="0" workbookViewId="0" topLeftCell="A1">
      <selection activeCell="T42" sqref="T42"/>
    </sheetView>
  </sheetViews>
  <sheetFormatPr defaultColWidth="9.140625" defaultRowHeight="15"/>
  <cols>
    <col min="1" max="1" width="35.57421875" style="44" customWidth="1"/>
    <col min="2" max="10" width="14.28125" style="44" customWidth="1"/>
    <col min="11" max="16384" width="9.140625" style="44" customWidth="1"/>
  </cols>
  <sheetData>
    <row r="1" spans="1:10" ht="18" customHeight="1">
      <c r="A1" s="62" t="s">
        <v>76</v>
      </c>
      <c r="B1" s="63"/>
      <c r="C1" s="63"/>
      <c r="D1" s="63"/>
      <c r="E1" s="63"/>
      <c r="F1" s="63"/>
      <c r="G1" s="63"/>
      <c r="H1" s="63"/>
      <c r="I1" s="63"/>
      <c r="J1" s="64"/>
    </row>
    <row r="2" spans="1:10" ht="30" customHeight="1">
      <c r="A2" s="76" t="s">
        <v>1</v>
      </c>
      <c r="B2" s="67" t="s">
        <v>78</v>
      </c>
      <c r="C2" s="67"/>
      <c r="D2" s="67"/>
      <c r="E2" s="67" t="s">
        <v>79</v>
      </c>
      <c r="F2" s="67"/>
      <c r="G2" s="67"/>
      <c r="H2" s="68" t="s">
        <v>77</v>
      </c>
      <c r="I2" s="68"/>
      <c r="J2" s="69"/>
    </row>
    <row r="3" spans="1:10" ht="14.25">
      <c r="A3" s="77"/>
      <c r="B3" s="1" t="s">
        <v>2</v>
      </c>
      <c r="C3" s="1" t="s">
        <v>3</v>
      </c>
      <c r="D3" s="1" t="s">
        <v>4</v>
      </c>
      <c r="E3" s="1" t="s">
        <v>2</v>
      </c>
      <c r="F3" s="1" t="s">
        <v>3</v>
      </c>
      <c r="G3" s="1" t="s">
        <v>4</v>
      </c>
      <c r="H3" s="1" t="s">
        <v>2</v>
      </c>
      <c r="I3" s="1" t="s">
        <v>3</v>
      </c>
      <c r="J3" s="2" t="s">
        <v>4</v>
      </c>
    </row>
    <row r="4" spans="1:10" ht="14.25">
      <c r="A4" s="10" t="s">
        <v>5</v>
      </c>
      <c r="B4" s="49">
        <v>0</v>
      </c>
      <c r="C4" s="49">
        <v>0</v>
      </c>
      <c r="D4" s="49">
        <f>+B4+C4</f>
        <v>0</v>
      </c>
      <c r="E4" s="49">
        <v>0</v>
      </c>
      <c r="F4" s="49">
        <v>0</v>
      </c>
      <c r="G4" s="49"/>
      <c r="H4" s="4">
        <f aca="true" t="shared" si="0" ref="H4:H59">+_xlfn.IFERROR(((E4-B4)/B4)*100,0)</f>
        <v>0</v>
      </c>
      <c r="I4" s="4">
        <f aca="true" t="shared" si="1" ref="I4:I59">+_xlfn.IFERROR(((F4-C4)/C4)*100,0)</f>
        <v>0</v>
      </c>
      <c r="J4" s="5">
        <f aca="true" t="shared" si="2" ref="J4:J59">+_xlfn.IFERROR(((G4-D4)/D4)*100,0)</f>
        <v>0</v>
      </c>
    </row>
    <row r="5" spans="1:10" ht="14.25">
      <c r="A5" s="6" t="s">
        <v>69</v>
      </c>
      <c r="B5" s="50">
        <v>14407.743999999999</v>
      </c>
      <c r="C5" s="50">
        <v>194377.853</v>
      </c>
      <c r="D5" s="50">
        <f>+B5+C5</f>
        <v>208785.597</v>
      </c>
      <c r="E5" s="50">
        <v>5891.3529</v>
      </c>
      <c r="F5" s="50">
        <v>277068.6277999892</v>
      </c>
      <c r="G5" s="50">
        <f>+F5+E5</f>
        <v>282959.9806999892</v>
      </c>
      <c r="H5" s="8">
        <f t="shared" si="0"/>
        <v>-59.10981691512565</v>
      </c>
      <c r="I5" s="8">
        <f t="shared" si="1"/>
        <v>42.5412532980232</v>
      </c>
      <c r="J5" s="9">
        <f t="shared" si="2"/>
        <v>35.52658074397209</v>
      </c>
    </row>
    <row r="6" spans="1:10" ht="14.25">
      <c r="A6" s="10" t="s">
        <v>70</v>
      </c>
      <c r="B6" s="49">
        <v>1654.57799</v>
      </c>
      <c r="C6" s="49">
        <v>6740.6537375</v>
      </c>
      <c r="D6" s="49">
        <f>+B6+C6</f>
        <v>8395.2317275</v>
      </c>
      <c r="E6" s="49">
        <v>1616.9805000000001</v>
      </c>
      <c r="F6" s="49">
        <v>7347.546883999999</v>
      </c>
      <c r="G6" s="53">
        <f>+F6+E6</f>
        <v>8964.527383999999</v>
      </c>
      <c r="H6" s="4">
        <f t="shared" si="0"/>
        <v>-2.27233108546306</v>
      </c>
      <c r="I6" s="4">
        <f t="shared" si="1"/>
        <v>9.003476074192864</v>
      </c>
      <c r="J6" s="5">
        <f t="shared" si="2"/>
        <v>6.781178590165348</v>
      </c>
    </row>
    <row r="7" spans="1:10" ht="14.25">
      <c r="A7" s="6" t="s">
        <v>6</v>
      </c>
      <c r="B7" s="50">
        <v>1279</v>
      </c>
      <c r="C7" s="50">
        <v>276</v>
      </c>
      <c r="D7" s="50">
        <f aca="true" t="shared" si="3" ref="D7:D60">+B7+C7</f>
        <v>1555</v>
      </c>
      <c r="E7" s="50">
        <v>1090</v>
      </c>
      <c r="F7" s="50">
        <v>347</v>
      </c>
      <c r="G7" s="50">
        <f aca="true" t="shared" si="4" ref="G7:G60">+F7+E7</f>
        <v>1437</v>
      </c>
      <c r="H7" s="41">
        <f t="shared" si="0"/>
        <v>-14.777169663799844</v>
      </c>
      <c r="I7" s="8">
        <f t="shared" si="1"/>
        <v>25.724637681159418</v>
      </c>
      <c r="J7" s="9">
        <f t="shared" si="2"/>
        <v>-7.588424437299035</v>
      </c>
    </row>
    <row r="8" spans="1:10" ht="14.25">
      <c r="A8" s="10" t="s">
        <v>7</v>
      </c>
      <c r="B8" s="49">
        <v>3679.6059999999998</v>
      </c>
      <c r="C8" s="49">
        <v>331.192</v>
      </c>
      <c r="D8" s="49">
        <f t="shared" si="3"/>
        <v>4010.798</v>
      </c>
      <c r="E8" s="49">
        <v>4467.671</v>
      </c>
      <c r="F8" s="49">
        <v>155.235</v>
      </c>
      <c r="G8" s="49">
        <f t="shared" si="4"/>
        <v>4622.906</v>
      </c>
      <c r="H8" s="4">
        <f t="shared" si="0"/>
        <v>21.41710280937689</v>
      </c>
      <c r="I8" s="4">
        <f t="shared" si="1"/>
        <v>-53.12839682117926</v>
      </c>
      <c r="J8" s="5">
        <f t="shared" si="2"/>
        <v>15.26150157649426</v>
      </c>
    </row>
    <row r="9" spans="1:10" ht="14.25">
      <c r="A9" s="6" t="s">
        <v>8</v>
      </c>
      <c r="B9" s="50">
        <v>992.2750000000001</v>
      </c>
      <c r="C9" s="50">
        <v>225.737</v>
      </c>
      <c r="D9" s="50">
        <f t="shared" si="3"/>
        <v>1218.0120000000002</v>
      </c>
      <c r="E9" s="50">
        <v>778.2059999999999</v>
      </c>
      <c r="F9" s="50">
        <v>184.563</v>
      </c>
      <c r="G9" s="50">
        <f t="shared" si="4"/>
        <v>962.7689999999999</v>
      </c>
      <c r="H9" s="8">
        <f t="shared" si="0"/>
        <v>-21.573555717920957</v>
      </c>
      <c r="I9" s="8">
        <f t="shared" si="1"/>
        <v>-18.239810044432243</v>
      </c>
      <c r="J9" s="9">
        <f t="shared" si="2"/>
        <v>-20.95570486990278</v>
      </c>
    </row>
    <row r="10" spans="1:10" ht="14.25">
      <c r="A10" s="10" t="s">
        <v>71</v>
      </c>
      <c r="B10" s="49">
        <v>0</v>
      </c>
      <c r="C10" s="49">
        <v>0</v>
      </c>
      <c r="D10" s="49">
        <f t="shared" si="3"/>
        <v>0</v>
      </c>
      <c r="E10" s="49">
        <v>0</v>
      </c>
      <c r="F10" s="49">
        <v>0</v>
      </c>
      <c r="G10" s="49">
        <f t="shared" si="4"/>
        <v>0</v>
      </c>
      <c r="H10" s="4">
        <f t="shared" si="0"/>
        <v>0</v>
      </c>
      <c r="I10" s="4">
        <f t="shared" si="1"/>
        <v>0</v>
      </c>
      <c r="J10" s="5">
        <f t="shared" si="2"/>
        <v>0</v>
      </c>
    </row>
    <row r="11" spans="1:10" ht="14.25">
      <c r="A11" s="6" t="s">
        <v>9</v>
      </c>
      <c r="B11" s="50">
        <v>6.704000000000001</v>
      </c>
      <c r="C11" s="50">
        <v>0</v>
      </c>
      <c r="D11" s="50">
        <f t="shared" si="3"/>
        <v>6.704000000000001</v>
      </c>
      <c r="E11" s="50">
        <v>6.711</v>
      </c>
      <c r="F11" s="48">
        <v>0</v>
      </c>
      <c r="G11" s="50">
        <f t="shared" si="4"/>
        <v>6.711</v>
      </c>
      <c r="H11" s="8">
        <f t="shared" si="0"/>
        <v>0.10441527446300228</v>
      </c>
      <c r="I11" s="8">
        <f t="shared" si="1"/>
        <v>0</v>
      </c>
      <c r="J11" s="9">
        <f t="shared" si="2"/>
        <v>0.10441527446300228</v>
      </c>
    </row>
    <row r="12" spans="1:10" ht="14.25">
      <c r="A12" s="10" t="s">
        <v>10</v>
      </c>
      <c r="B12" s="49">
        <v>15.713</v>
      </c>
      <c r="C12" s="49">
        <v>0</v>
      </c>
      <c r="D12" s="49">
        <f t="shared" si="3"/>
        <v>15.713</v>
      </c>
      <c r="E12" s="49">
        <v>23.267000000000003</v>
      </c>
      <c r="F12" s="47">
        <v>0</v>
      </c>
      <c r="G12" s="49">
        <f t="shared" si="4"/>
        <v>23.267000000000003</v>
      </c>
      <c r="H12" s="4">
        <f t="shared" si="0"/>
        <v>48.074842487112605</v>
      </c>
      <c r="I12" s="4">
        <f t="shared" si="1"/>
        <v>0</v>
      </c>
      <c r="J12" s="5">
        <f t="shared" si="2"/>
        <v>48.074842487112605</v>
      </c>
    </row>
    <row r="13" spans="1:10" ht="14.25">
      <c r="A13" s="6" t="s">
        <v>11</v>
      </c>
      <c r="B13" s="50">
        <v>768.8299999999999</v>
      </c>
      <c r="C13" s="50">
        <v>54.046</v>
      </c>
      <c r="D13" s="50">
        <f t="shared" si="3"/>
        <v>822.876</v>
      </c>
      <c r="E13" s="50">
        <v>634.796</v>
      </c>
      <c r="F13" s="50">
        <v>9.515</v>
      </c>
      <c r="G13" s="50">
        <f t="shared" si="4"/>
        <v>644.311</v>
      </c>
      <c r="H13" s="8">
        <f t="shared" si="0"/>
        <v>-17.433502854987434</v>
      </c>
      <c r="I13" s="8">
        <f t="shared" si="1"/>
        <v>-82.39462679939311</v>
      </c>
      <c r="J13" s="9">
        <f t="shared" si="2"/>
        <v>-21.70011034469348</v>
      </c>
    </row>
    <row r="14" spans="1:10" ht="14.25">
      <c r="A14" s="10" t="s">
        <v>12</v>
      </c>
      <c r="B14" s="49">
        <v>119.561</v>
      </c>
      <c r="C14" s="49">
        <v>0.604</v>
      </c>
      <c r="D14" s="49">
        <f t="shared" si="3"/>
        <v>120.165</v>
      </c>
      <c r="E14" s="49">
        <v>139.208</v>
      </c>
      <c r="F14" s="49">
        <v>1.064</v>
      </c>
      <c r="G14" s="49">
        <f t="shared" si="4"/>
        <v>140.272</v>
      </c>
      <c r="H14" s="4">
        <f t="shared" si="0"/>
        <v>16.432615986818437</v>
      </c>
      <c r="I14" s="4">
        <f t="shared" si="1"/>
        <v>76.158940397351</v>
      </c>
      <c r="J14" s="5">
        <f t="shared" si="2"/>
        <v>16.73282569799857</v>
      </c>
    </row>
    <row r="15" spans="1:10" ht="14.25">
      <c r="A15" s="6" t="s">
        <v>13</v>
      </c>
      <c r="B15" s="50">
        <v>0.5</v>
      </c>
      <c r="C15" s="50">
        <v>0</v>
      </c>
      <c r="D15" s="50">
        <f t="shared" si="3"/>
        <v>0.5</v>
      </c>
      <c r="E15" s="50">
        <v>9.979</v>
      </c>
      <c r="F15" s="50">
        <v>0</v>
      </c>
      <c r="G15" s="50">
        <f t="shared" si="4"/>
        <v>9.979</v>
      </c>
      <c r="H15" s="8">
        <f t="shared" si="0"/>
        <v>1895.7999999999997</v>
      </c>
      <c r="I15" s="8">
        <f t="shared" si="1"/>
        <v>0</v>
      </c>
      <c r="J15" s="9">
        <f t="shared" si="2"/>
        <v>1895.7999999999997</v>
      </c>
    </row>
    <row r="16" spans="1:10" ht="14.25">
      <c r="A16" s="10" t="s">
        <v>14</v>
      </c>
      <c r="B16" s="49">
        <v>357.089</v>
      </c>
      <c r="C16" s="49">
        <v>0</v>
      </c>
      <c r="D16" s="49">
        <f t="shared" si="3"/>
        <v>357.089</v>
      </c>
      <c r="E16" s="49">
        <v>102.874</v>
      </c>
      <c r="F16" s="49">
        <v>0</v>
      </c>
      <c r="G16" s="49">
        <f t="shared" si="4"/>
        <v>102.874</v>
      </c>
      <c r="H16" s="4">
        <f t="shared" si="0"/>
        <v>-71.19093559308743</v>
      </c>
      <c r="I16" s="4">
        <f t="shared" si="1"/>
        <v>0</v>
      </c>
      <c r="J16" s="5">
        <f t="shared" si="2"/>
        <v>-71.19093559308743</v>
      </c>
    </row>
    <row r="17" spans="1:10" ht="14.25">
      <c r="A17" s="6" t="s">
        <v>15</v>
      </c>
      <c r="B17" s="50">
        <v>5.670999999999999</v>
      </c>
      <c r="C17" s="50">
        <v>0</v>
      </c>
      <c r="D17" s="50">
        <f t="shared" si="3"/>
        <v>5.670999999999999</v>
      </c>
      <c r="E17" s="50">
        <v>11.704</v>
      </c>
      <c r="F17" s="50">
        <v>0</v>
      </c>
      <c r="G17" s="50">
        <f t="shared" si="4"/>
        <v>11.704</v>
      </c>
      <c r="H17" s="8">
        <f t="shared" si="0"/>
        <v>106.38335390583676</v>
      </c>
      <c r="I17" s="8">
        <f t="shared" si="1"/>
        <v>0</v>
      </c>
      <c r="J17" s="9">
        <f t="shared" si="2"/>
        <v>106.38335390583676</v>
      </c>
    </row>
    <row r="18" spans="1:10" ht="14.25">
      <c r="A18" s="10" t="s">
        <v>16</v>
      </c>
      <c r="B18" s="49">
        <v>2.643</v>
      </c>
      <c r="C18" s="49">
        <v>0</v>
      </c>
      <c r="D18" s="49">
        <f t="shared" si="3"/>
        <v>2.643</v>
      </c>
      <c r="E18" s="49">
        <v>6.381</v>
      </c>
      <c r="F18" s="49">
        <v>0</v>
      </c>
      <c r="G18" s="49">
        <f t="shared" si="4"/>
        <v>6.381</v>
      </c>
      <c r="H18" s="4">
        <f t="shared" si="0"/>
        <v>141.4301929625426</v>
      </c>
      <c r="I18" s="40">
        <f t="shared" si="1"/>
        <v>0</v>
      </c>
      <c r="J18" s="5">
        <f t="shared" si="2"/>
        <v>141.4301929625426</v>
      </c>
    </row>
    <row r="19" spans="1:10" ht="14.25">
      <c r="A19" s="6" t="s">
        <v>17</v>
      </c>
      <c r="B19" s="50">
        <v>1.0230000000000001</v>
      </c>
      <c r="C19" s="50">
        <v>0</v>
      </c>
      <c r="D19" s="50">
        <f t="shared" si="3"/>
        <v>1.0230000000000001</v>
      </c>
      <c r="E19" s="50">
        <v>0.369</v>
      </c>
      <c r="F19" s="50">
        <v>0</v>
      </c>
      <c r="G19" s="50">
        <f t="shared" si="4"/>
        <v>0.369</v>
      </c>
      <c r="H19" s="8">
        <f t="shared" si="0"/>
        <v>-63.92961876832845</v>
      </c>
      <c r="I19" s="8">
        <f t="shared" si="1"/>
        <v>0</v>
      </c>
      <c r="J19" s="9">
        <f t="shared" si="2"/>
        <v>-63.92961876832845</v>
      </c>
    </row>
    <row r="20" spans="1:10" ht="14.25">
      <c r="A20" s="10" t="s">
        <v>72</v>
      </c>
      <c r="B20" s="49">
        <v>0</v>
      </c>
      <c r="C20" s="49">
        <v>0</v>
      </c>
      <c r="D20" s="49">
        <f t="shared" si="3"/>
        <v>0</v>
      </c>
      <c r="E20" s="49">
        <v>0</v>
      </c>
      <c r="F20" s="49">
        <v>0</v>
      </c>
      <c r="G20" s="49">
        <f t="shared" si="4"/>
        <v>0</v>
      </c>
      <c r="H20" s="4">
        <f t="shared" si="0"/>
        <v>0</v>
      </c>
      <c r="I20" s="4">
        <f t="shared" si="1"/>
        <v>0</v>
      </c>
      <c r="J20" s="5">
        <f t="shared" si="2"/>
        <v>0</v>
      </c>
    </row>
    <row r="21" spans="1:10" ht="14.25">
      <c r="A21" s="6" t="s">
        <v>18</v>
      </c>
      <c r="B21" s="50">
        <v>0</v>
      </c>
      <c r="C21" s="50">
        <v>0</v>
      </c>
      <c r="D21" s="50">
        <f t="shared" si="3"/>
        <v>0</v>
      </c>
      <c r="E21" s="50">
        <v>0.521</v>
      </c>
      <c r="F21" s="50">
        <v>0</v>
      </c>
      <c r="G21" s="50">
        <f t="shared" si="4"/>
        <v>0.521</v>
      </c>
      <c r="H21" s="8">
        <f t="shared" si="0"/>
        <v>0</v>
      </c>
      <c r="I21" s="8">
        <f t="shared" si="1"/>
        <v>0</v>
      </c>
      <c r="J21" s="9">
        <f t="shared" si="2"/>
        <v>0</v>
      </c>
    </row>
    <row r="22" spans="1:10" ht="14.25">
      <c r="A22" s="10" t="s">
        <v>19</v>
      </c>
      <c r="B22" s="49">
        <v>0</v>
      </c>
      <c r="C22" s="49">
        <v>0</v>
      </c>
      <c r="D22" s="49">
        <f t="shared" si="3"/>
        <v>0</v>
      </c>
      <c r="E22" s="49">
        <v>0</v>
      </c>
      <c r="F22" s="49">
        <v>0</v>
      </c>
      <c r="G22" s="49">
        <f t="shared" si="4"/>
        <v>0</v>
      </c>
      <c r="H22" s="4">
        <f t="shared" si="0"/>
        <v>0</v>
      </c>
      <c r="I22" s="4">
        <f t="shared" si="1"/>
        <v>0</v>
      </c>
      <c r="J22" s="5">
        <f t="shared" si="2"/>
        <v>0</v>
      </c>
    </row>
    <row r="23" spans="1:10" ht="14.25">
      <c r="A23" s="6" t="s">
        <v>20</v>
      </c>
      <c r="B23" s="50">
        <v>65.517</v>
      </c>
      <c r="C23" s="50">
        <v>0</v>
      </c>
      <c r="D23" s="50">
        <f t="shared" si="3"/>
        <v>65.517</v>
      </c>
      <c r="E23" s="50">
        <v>225.68900000000002</v>
      </c>
      <c r="F23" s="50">
        <v>0</v>
      </c>
      <c r="G23" s="50">
        <f t="shared" si="4"/>
        <v>225.68900000000002</v>
      </c>
      <c r="H23" s="8">
        <f t="shared" si="0"/>
        <v>244.47395332509126</v>
      </c>
      <c r="I23" s="8">
        <f t="shared" si="1"/>
        <v>0</v>
      </c>
      <c r="J23" s="9">
        <f t="shared" si="2"/>
        <v>244.47395332509126</v>
      </c>
    </row>
    <row r="24" spans="1:10" ht="14.25">
      <c r="A24" s="10" t="s">
        <v>21</v>
      </c>
      <c r="B24" s="49">
        <v>0.275</v>
      </c>
      <c r="C24" s="49">
        <v>0</v>
      </c>
      <c r="D24" s="49">
        <f t="shared" si="3"/>
        <v>0.275</v>
      </c>
      <c r="E24" s="49">
        <v>0.271</v>
      </c>
      <c r="F24" s="49">
        <v>0</v>
      </c>
      <c r="G24" s="49">
        <f t="shared" si="4"/>
        <v>0.271</v>
      </c>
      <c r="H24" s="4">
        <f t="shared" si="0"/>
        <v>-1.4545454545454557</v>
      </c>
      <c r="I24" s="4">
        <f t="shared" si="1"/>
        <v>0</v>
      </c>
      <c r="J24" s="5">
        <f t="shared" si="2"/>
        <v>-1.4545454545454557</v>
      </c>
    </row>
    <row r="25" spans="1:10" ht="14.25">
      <c r="A25" s="6" t="s">
        <v>22</v>
      </c>
      <c r="B25" s="50">
        <v>0</v>
      </c>
      <c r="C25" s="50">
        <v>0</v>
      </c>
      <c r="D25" s="50">
        <f t="shared" si="3"/>
        <v>0</v>
      </c>
      <c r="E25" s="50">
        <v>0</v>
      </c>
      <c r="F25" s="50">
        <v>0</v>
      </c>
      <c r="G25" s="50">
        <f t="shared" si="4"/>
        <v>0</v>
      </c>
      <c r="H25" s="8">
        <f t="shared" si="0"/>
        <v>0</v>
      </c>
      <c r="I25" s="8">
        <f t="shared" si="1"/>
        <v>0</v>
      </c>
      <c r="J25" s="9">
        <f t="shared" si="2"/>
        <v>0</v>
      </c>
    </row>
    <row r="26" spans="1:10" ht="14.25">
      <c r="A26" s="10" t="s">
        <v>23</v>
      </c>
      <c r="B26" s="49">
        <v>0</v>
      </c>
      <c r="C26" s="49">
        <v>0</v>
      </c>
      <c r="D26" s="49">
        <f t="shared" si="3"/>
        <v>0</v>
      </c>
      <c r="E26" s="49">
        <v>1.556</v>
      </c>
      <c r="F26" s="49">
        <v>0</v>
      </c>
      <c r="G26" s="49">
        <f t="shared" si="4"/>
        <v>1.556</v>
      </c>
      <c r="H26" s="4">
        <f t="shared" si="0"/>
        <v>0</v>
      </c>
      <c r="I26" s="4">
        <f t="shared" si="1"/>
        <v>0</v>
      </c>
      <c r="J26" s="5">
        <f t="shared" si="2"/>
        <v>0</v>
      </c>
    </row>
    <row r="27" spans="1:10" ht="14.25">
      <c r="A27" s="6" t="s">
        <v>24</v>
      </c>
      <c r="B27" s="50">
        <v>0</v>
      </c>
      <c r="C27" s="50">
        <v>0</v>
      </c>
      <c r="D27" s="50">
        <f t="shared" si="3"/>
        <v>0</v>
      </c>
      <c r="E27" s="50">
        <v>0</v>
      </c>
      <c r="F27" s="50">
        <v>0</v>
      </c>
      <c r="G27" s="50">
        <f t="shared" si="4"/>
        <v>0</v>
      </c>
      <c r="H27" s="8">
        <f t="shared" si="0"/>
        <v>0</v>
      </c>
      <c r="I27" s="8">
        <f t="shared" si="1"/>
        <v>0</v>
      </c>
      <c r="J27" s="9">
        <f t="shared" si="2"/>
        <v>0</v>
      </c>
    </row>
    <row r="28" spans="1:10" ht="14.25">
      <c r="A28" s="10" t="s">
        <v>25</v>
      </c>
      <c r="B28" s="49">
        <v>58.186</v>
      </c>
      <c r="C28" s="49">
        <v>0</v>
      </c>
      <c r="D28" s="49">
        <f t="shared" si="3"/>
        <v>58.186</v>
      </c>
      <c r="E28" s="49">
        <v>69.917</v>
      </c>
      <c r="F28" s="49">
        <v>0</v>
      </c>
      <c r="G28" s="49">
        <f t="shared" si="4"/>
        <v>69.917</v>
      </c>
      <c r="H28" s="4">
        <f t="shared" si="0"/>
        <v>20.161207163235144</v>
      </c>
      <c r="I28" s="4">
        <f t="shared" si="1"/>
        <v>0</v>
      </c>
      <c r="J28" s="5">
        <f t="shared" si="2"/>
        <v>20.161207163235144</v>
      </c>
    </row>
    <row r="29" spans="1:10" ht="14.25">
      <c r="A29" s="6" t="s">
        <v>26</v>
      </c>
      <c r="B29" s="50">
        <v>141.607</v>
      </c>
      <c r="C29" s="50">
        <v>0</v>
      </c>
      <c r="D29" s="50">
        <f t="shared" si="3"/>
        <v>141.607</v>
      </c>
      <c r="E29" s="50">
        <v>222.486</v>
      </c>
      <c r="F29" s="50">
        <v>0.11</v>
      </c>
      <c r="G29" s="50">
        <f t="shared" si="4"/>
        <v>222.596</v>
      </c>
      <c r="H29" s="8">
        <f t="shared" si="0"/>
        <v>57.115114365815245</v>
      </c>
      <c r="I29" s="8">
        <f t="shared" si="1"/>
        <v>0</v>
      </c>
      <c r="J29" s="9">
        <f t="shared" si="2"/>
        <v>57.19279414153255</v>
      </c>
    </row>
    <row r="30" spans="1:10" ht="14.25">
      <c r="A30" s="10" t="s">
        <v>27</v>
      </c>
      <c r="B30" s="49">
        <v>32.653</v>
      </c>
      <c r="C30" s="49">
        <v>0</v>
      </c>
      <c r="D30" s="49">
        <f t="shared" si="3"/>
        <v>32.653</v>
      </c>
      <c r="E30" s="49">
        <v>19.041</v>
      </c>
      <c r="F30" s="49">
        <v>0</v>
      </c>
      <c r="G30" s="49">
        <f t="shared" si="4"/>
        <v>19.041</v>
      </c>
      <c r="H30" s="4">
        <f t="shared" si="0"/>
        <v>-41.686828162802804</v>
      </c>
      <c r="I30" s="4">
        <f t="shared" si="1"/>
        <v>0</v>
      </c>
      <c r="J30" s="5">
        <f t="shared" si="2"/>
        <v>-41.686828162802804</v>
      </c>
    </row>
    <row r="31" spans="1:10" ht="14.25">
      <c r="A31" s="6" t="s">
        <v>64</v>
      </c>
      <c r="B31" s="50">
        <v>7.277</v>
      </c>
      <c r="C31" s="50">
        <v>0</v>
      </c>
      <c r="D31" s="50">
        <f t="shared" si="3"/>
        <v>7.277</v>
      </c>
      <c r="E31" s="50">
        <v>6.936</v>
      </c>
      <c r="F31" s="50">
        <v>0</v>
      </c>
      <c r="G31" s="50">
        <f t="shared" si="4"/>
        <v>6.936</v>
      </c>
      <c r="H31" s="8">
        <f t="shared" si="0"/>
        <v>-4.6859969767761465</v>
      </c>
      <c r="I31" s="8">
        <f t="shared" si="1"/>
        <v>0</v>
      </c>
      <c r="J31" s="9">
        <f t="shared" si="2"/>
        <v>-4.6859969767761465</v>
      </c>
    </row>
    <row r="32" spans="1:10" ht="14.25">
      <c r="A32" s="10" t="s">
        <v>73</v>
      </c>
      <c r="B32" s="49">
        <v>0</v>
      </c>
      <c r="C32" s="49">
        <v>0</v>
      </c>
      <c r="D32" s="49">
        <f t="shared" si="3"/>
        <v>0</v>
      </c>
      <c r="E32" s="51">
        <v>0</v>
      </c>
      <c r="F32" s="49">
        <v>0</v>
      </c>
      <c r="G32" s="49">
        <f t="shared" si="4"/>
        <v>0</v>
      </c>
      <c r="H32" s="4">
        <f t="shared" si="0"/>
        <v>0</v>
      </c>
      <c r="I32" s="4">
        <f t="shared" si="1"/>
        <v>0</v>
      </c>
      <c r="J32" s="5">
        <f t="shared" si="2"/>
        <v>0</v>
      </c>
    </row>
    <row r="33" spans="1:10" ht="14.25">
      <c r="A33" s="6" t="s">
        <v>60</v>
      </c>
      <c r="B33" s="50">
        <v>0</v>
      </c>
      <c r="C33" s="50">
        <v>0</v>
      </c>
      <c r="D33" s="50">
        <f t="shared" si="3"/>
        <v>0</v>
      </c>
      <c r="E33" s="50">
        <v>0</v>
      </c>
      <c r="F33" s="50">
        <v>0</v>
      </c>
      <c r="G33" s="50">
        <f t="shared" si="4"/>
        <v>0</v>
      </c>
      <c r="H33" s="8">
        <f t="shared" si="0"/>
        <v>0</v>
      </c>
      <c r="I33" s="8">
        <f t="shared" si="1"/>
        <v>0</v>
      </c>
      <c r="J33" s="9">
        <f t="shared" si="2"/>
        <v>0</v>
      </c>
    </row>
    <row r="34" spans="1:10" ht="14.25">
      <c r="A34" s="10" t="s">
        <v>28</v>
      </c>
      <c r="B34" s="49">
        <v>6.754</v>
      </c>
      <c r="C34" s="49">
        <v>0.24</v>
      </c>
      <c r="D34" s="49">
        <f t="shared" si="3"/>
        <v>6.994</v>
      </c>
      <c r="E34" s="49">
        <v>0</v>
      </c>
      <c r="F34" s="47">
        <v>0</v>
      </c>
      <c r="G34" s="49">
        <f t="shared" si="4"/>
        <v>0</v>
      </c>
      <c r="H34" s="4">
        <f t="shared" si="0"/>
        <v>-100</v>
      </c>
      <c r="I34" s="4">
        <f t="shared" si="1"/>
        <v>-100</v>
      </c>
      <c r="J34" s="5">
        <f t="shared" si="2"/>
        <v>-100</v>
      </c>
    </row>
    <row r="35" spans="1:10" ht="14.25">
      <c r="A35" s="6" t="s">
        <v>59</v>
      </c>
      <c r="B35" s="50">
        <v>0.479</v>
      </c>
      <c r="C35" s="50">
        <v>0</v>
      </c>
      <c r="D35" s="50">
        <f t="shared" si="3"/>
        <v>0.479</v>
      </c>
      <c r="E35" s="50">
        <v>0.863</v>
      </c>
      <c r="F35" s="50">
        <v>0</v>
      </c>
      <c r="G35" s="50">
        <f t="shared" si="4"/>
        <v>0.863</v>
      </c>
      <c r="H35" s="8">
        <f t="shared" si="0"/>
        <v>80.1670146137787</v>
      </c>
      <c r="I35" s="8">
        <f t="shared" si="1"/>
        <v>0</v>
      </c>
      <c r="J35" s="9">
        <f t="shared" si="2"/>
        <v>80.1670146137787</v>
      </c>
    </row>
    <row r="36" spans="1:10" ht="14.25">
      <c r="A36" s="10" t="s">
        <v>29</v>
      </c>
      <c r="B36" s="49">
        <v>0.186</v>
      </c>
      <c r="C36" s="49">
        <v>0</v>
      </c>
      <c r="D36" s="49">
        <f t="shared" si="3"/>
        <v>0.186</v>
      </c>
      <c r="E36" s="49">
        <v>29.520999999999997</v>
      </c>
      <c r="F36" s="49">
        <v>4.821</v>
      </c>
      <c r="G36" s="49">
        <f t="shared" si="4"/>
        <v>34.342</v>
      </c>
      <c r="H36" s="4">
        <f t="shared" si="0"/>
        <v>15771.505376344083</v>
      </c>
      <c r="I36" s="4">
        <f t="shared" si="1"/>
        <v>0</v>
      </c>
      <c r="J36" s="5">
        <f t="shared" si="2"/>
        <v>18363.440860215054</v>
      </c>
    </row>
    <row r="37" spans="1:10" ht="14.25">
      <c r="A37" s="6" t="s">
        <v>30</v>
      </c>
      <c r="B37" s="50">
        <v>3.3</v>
      </c>
      <c r="C37" s="50">
        <v>0</v>
      </c>
      <c r="D37" s="50">
        <f t="shared" si="3"/>
        <v>3.3</v>
      </c>
      <c r="E37" s="50">
        <v>12.389</v>
      </c>
      <c r="F37" s="50">
        <v>0</v>
      </c>
      <c r="G37" s="50">
        <f t="shared" si="4"/>
        <v>12.389</v>
      </c>
      <c r="H37" s="8">
        <f t="shared" si="0"/>
        <v>275.4242424242424</v>
      </c>
      <c r="I37" s="8">
        <f t="shared" si="1"/>
        <v>0</v>
      </c>
      <c r="J37" s="9">
        <f t="shared" si="2"/>
        <v>275.4242424242424</v>
      </c>
    </row>
    <row r="38" spans="1:10" ht="14.25">
      <c r="A38" s="10" t="s">
        <v>37</v>
      </c>
      <c r="B38" s="49">
        <v>2.5620000000000003</v>
      </c>
      <c r="C38" s="49">
        <v>0</v>
      </c>
      <c r="D38" s="49">
        <f t="shared" si="3"/>
        <v>2.5620000000000003</v>
      </c>
      <c r="E38" s="49">
        <v>0.6890000000000001</v>
      </c>
      <c r="F38" s="49">
        <v>0</v>
      </c>
      <c r="G38" s="49">
        <f t="shared" si="4"/>
        <v>0.6890000000000001</v>
      </c>
      <c r="H38" s="4">
        <f t="shared" si="0"/>
        <v>-73.10694769711164</v>
      </c>
      <c r="I38" s="4">
        <f t="shared" si="1"/>
        <v>0</v>
      </c>
      <c r="J38" s="5">
        <f t="shared" si="2"/>
        <v>-73.10694769711164</v>
      </c>
    </row>
    <row r="39" spans="1:10" ht="14.25">
      <c r="A39" s="6" t="s">
        <v>31</v>
      </c>
      <c r="B39" s="50">
        <v>1.032</v>
      </c>
      <c r="C39" s="50">
        <v>0</v>
      </c>
      <c r="D39" s="50">
        <f t="shared" si="3"/>
        <v>1.032</v>
      </c>
      <c r="E39" s="50">
        <v>0.8700000000000001</v>
      </c>
      <c r="F39" s="50">
        <v>0</v>
      </c>
      <c r="G39" s="50">
        <f t="shared" si="4"/>
        <v>0.8700000000000001</v>
      </c>
      <c r="H39" s="8">
        <f t="shared" si="0"/>
        <v>-15.697674418604644</v>
      </c>
      <c r="I39" s="8">
        <f t="shared" si="1"/>
        <v>0</v>
      </c>
      <c r="J39" s="9">
        <f t="shared" si="2"/>
        <v>-15.697674418604644</v>
      </c>
    </row>
    <row r="40" spans="1:10" ht="14.25">
      <c r="A40" s="10" t="s">
        <v>32</v>
      </c>
      <c r="B40" s="49">
        <v>0</v>
      </c>
      <c r="C40" s="49">
        <v>0</v>
      </c>
      <c r="D40" s="49">
        <f t="shared" si="3"/>
        <v>0</v>
      </c>
      <c r="E40" s="49">
        <v>1.924</v>
      </c>
      <c r="F40" s="49">
        <v>6.058</v>
      </c>
      <c r="G40" s="49">
        <f t="shared" si="4"/>
        <v>7.981999999999999</v>
      </c>
      <c r="H40" s="4">
        <f t="shared" si="0"/>
        <v>0</v>
      </c>
      <c r="I40" s="4">
        <f t="shared" si="1"/>
        <v>0</v>
      </c>
      <c r="J40" s="5">
        <f t="shared" si="2"/>
        <v>0</v>
      </c>
    </row>
    <row r="41" spans="1:10" ht="14.25">
      <c r="A41" s="6" t="s">
        <v>33</v>
      </c>
      <c r="B41" s="50">
        <v>113.845</v>
      </c>
      <c r="C41" s="50">
        <v>1.009</v>
      </c>
      <c r="D41" s="50">
        <f t="shared" si="3"/>
        <v>114.854</v>
      </c>
      <c r="E41" s="50">
        <v>141.127</v>
      </c>
      <c r="F41" s="50">
        <v>2.556</v>
      </c>
      <c r="G41" s="50">
        <f t="shared" si="4"/>
        <v>143.68300000000002</v>
      </c>
      <c r="H41" s="8">
        <f t="shared" si="0"/>
        <v>23.964161798937162</v>
      </c>
      <c r="I41" s="8">
        <f t="shared" si="1"/>
        <v>153.32011892963334</v>
      </c>
      <c r="J41" s="9">
        <f t="shared" si="2"/>
        <v>25.100562453201476</v>
      </c>
    </row>
    <row r="42" spans="1:10" ht="14.25">
      <c r="A42" s="10" t="s">
        <v>34</v>
      </c>
      <c r="B42" s="49">
        <v>0</v>
      </c>
      <c r="C42" s="49">
        <v>0</v>
      </c>
      <c r="D42" s="49">
        <f t="shared" si="3"/>
        <v>0</v>
      </c>
      <c r="E42" s="49">
        <v>0</v>
      </c>
      <c r="F42" s="49">
        <v>0</v>
      </c>
      <c r="G42" s="49">
        <f t="shared" si="4"/>
        <v>0</v>
      </c>
      <c r="H42" s="4">
        <f t="shared" si="0"/>
        <v>0</v>
      </c>
      <c r="I42" s="4">
        <f t="shared" si="1"/>
        <v>0</v>
      </c>
      <c r="J42" s="5">
        <f t="shared" si="2"/>
        <v>0</v>
      </c>
    </row>
    <row r="43" spans="1:10" ht="14.25">
      <c r="A43" s="6" t="s">
        <v>35</v>
      </c>
      <c r="B43" s="50">
        <v>51.656000000000006</v>
      </c>
      <c r="C43" s="50">
        <v>0</v>
      </c>
      <c r="D43" s="50">
        <f t="shared" si="3"/>
        <v>51.656000000000006</v>
      </c>
      <c r="E43" s="50">
        <v>59.687</v>
      </c>
      <c r="F43" s="50">
        <v>0</v>
      </c>
      <c r="G43" s="50">
        <f t="shared" si="4"/>
        <v>59.687</v>
      </c>
      <c r="H43" s="8">
        <f t="shared" si="0"/>
        <v>15.547080687625813</v>
      </c>
      <c r="I43" s="8">
        <f t="shared" si="1"/>
        <v>0</v>
      </c>
      <c r="J43" s="9">
        <f t="shared" si="2"/>
        <v>15.547080687625813</v>
      </c>
    </row>
    <row r="44" spans="1:10" ht="14.25">
      <c r="A44" s="10" t="s">
        <v>36</v>
      </c>
      <c r="B44" s="49">
        <v>24.48</v>
      </c>
      <c r="C44" s="49">
        <v>0</v>
      </c>
      <c r="D44" s="49">
        <f t="shared" si="3"/>
        <v>24.48</v>
      </c>
      <c r="E44" s="49">
        <v>39.882999999999996</v>
      </c>
      <c r="F44" s="49">
        <v>0</v>
      </c>
      <c r="G44" s="49">
        <f t="shared" si="4"/>
        <v>39.882999999999996</v>
      </c>
      <c r="H44" s="4">
        <f t="shared" si="0"/>
        <v>62.9207516339869</v>
      </c>
      <c r="I44" s="4">
        <f t="shared" si="1"/>
        <v>0</v>
      </c>
      <c r="J44" s="5">
        <f t="shared" si="2"/>
        <v>62.9207516339869</v>
      </c>
    </row>
    <row r="45" spans="1:10" ht="14.25">
      <c r="A45" s="6" t="s">
        <v>65</v>
      </c>
      <c r="B45" s="50">
        <v>20.598</v>
      </c>
      <c r="C45" s="50">
        <v>0</v>
      </c>
      <c r="D45" s="50">
        <f t="shared" si="3"/>
        <v>20.598</v>
      </c>
      <c r="E45" s="50">
        <v>50.492000000000004</v>
      </c>
      <c r="F45" s="50">
        <v>0</v>
      </c>
      <c r="G45" s="50">
        <f t="shared" si="4"/>
        <v>50.492000000000004</v>
      </c>
      <c r="H45" s="8">
        <f t="shared" si="0"/>
        <v>145.13059520341784</v>
      </c>
      <c r="I45" s="8">
        <f t="shared" si="1"/>
        <v>0</v>
      </c>
      <c r="J45" s="9">
        <f t="shared" si="2"/>
        <v>145.13059520341784</v>
      </c>
    </row>
    <row r="46" spans="1:10" ht="14.25">
      <c r="A46" s="10" t="s">
        <v>66</v>
      </c>
      <c r="B46" s="49">
        <v>3.064</v>
      </c>
      <c r="C46" s="49">
        <v>0</v>
      </c>
      <c r="D46" s="49">
        <f t="shared" si="3"/>
        <v>3.064</v>
      </c>
      <c r="E46" s="49">
        <v>4.295999999999999</v>
      </c>
      <c r="F46" s="49">
        <v>0</v>
      </c>
      <c r="G46" s="49">
        <f t="shared" si="4"/>
        <v>4.295999999999999</v>
      </c>
      <c r="H46" s="4">
        <f t="shared" si="0"/>
        <v>40.20887728459528</v>
      </c>
      <c r="I46" s="4">
        <f t="shared" si="1"/>
        <v>0</v>
      </c>
      <c r="J46" s="5">
        <f t="shared" si="2"/>
        <v>40.20887728459528</v>
      </c>
    </row>
    <row r="47" spans="1:10" ht="14.25">
      <c r="A47" s="6" t="s">
        <v>38</v>
      </c>
      <c r="B47" s="50">
        <v>52.42699999999999</v>
      </c>
      <c r="C47" s="50">
        <v>0</v>
      </c>
      <c r="D47" s="50">
        <f t="shared" si="3"/>
        <v>52.42699999999999</v>
      </c>
      <c r="E47" s="50">
        <v>111.577</v>
      </c>
      <c r="F47" s="50">
        <v>0</v>
      </c>
      <c r="G47" s="50">
        <f t="shared" si="4"/>
        <v>111.577</v>
      </c>
      <c r="H47" s="8">
        <f t="shared" si="0"/>
        <v>112.823545119881</v>
      </c>
      <c r="I47" s="8">
        <f t="shared" si="1"/>
        <v>0</v>
      </c>
      <c r="J47" s="9">
        <f t="shared" si="2"/>
        <v>112.823545119881</v>
      </c>
    </row>
    <row r="48" spans="1:10" ht="14.25">
      <c r="A48" s="10" t="s">
        <v>67</v>
      </c>
      <c r="B48" s="49">
        <v>2.246</v>
      </c>
      <c r="C48" s="49">
        <v>0</v>
      </c>
      <c r="D48" s="49">
        <f t="shared" si="3"/>
        <v>2.246</v>
      </c>
      <c r="E48" s="49">
        <v>1.464</v>
      </c>
      <c r="F48" s="49">
        <v>0</v>
      </c>
      <c r="G48" s="49">
        <f t="shared" si="4"/>
        <v>1.464</v>
      </c>
      <c r="H48" s="4">
        <f t="shared" si="0"/>
        <v>-34.81745325022262</v>
      </c>
      <c r="I48" s="4">
        <f t="shared" si="1"/>
        <v>0</v>
      </c>
      <c r="J48" s="5">
        <f t="shared" si="2"/>
        <v>-34.81745325022262</v>
      </c>
    </row>
    <row r="49" spans="1:10" ht="14.25">
      <c r="A49" s="6" t="s">
        <v>39</v>
      </c>
      <c r="B49" s="50">
        <v>44.021</v>
      </c>
      <c r="C49" s="50">
        <v>2.255</v>
      </c>
      <c r="D49" s="50">
        <f t="shared" si="3"/>
        <v>46.276</v>
      </c>
      <c r="E49" s="50">
        <v>57.439</v>
      </c>
      <c r="F49" s="50">
        <v>0.606</v>
      </c>
      <c r="G49" s="50">
        <f t="shared" si="4"/>
        <v>58.045</v>
      </c>
      <c r="H49" s="8">
        <f t="shared" si="0"/>
        <v>30.48090683991731</v>
      </c>
      <c r="I49" s="8">
        <f t="shared" si="1"/>
        <v>-73.12638580931264</v>
      </c>
      <c r="J49" s="9">
        <f t="shared" si="2"/>
        <v>25.432189471864458</v>
      </c>
    </row>
    <row r="50" spans="1:10" ht="14.25">
      <c r="A50" s="10" t="s">
        <v>40</v>
      </c>
      <c r="B50" s="49">
        <v>0.313</v>
      </c>
      <c r="C50" s="49">
        <v>0</v>
      </c>
      <c r="D50" s="49">
        <f t="shared" si="3"/>
        <v>0.313</v>
      </c>
      <c r="E50" s="49">
        <v>0.6599999999999999</v>
      </c>
      <c r="F50" s="49">
        <v>0</v>
      </c>
      <c r="G50" s="49">
        <f t="shared" si="4"/>
        <v>0.6599999999999999</v>
      </c>
      <c r="H50" s="4">
        <f t="shared" si="0"/>
        <v>110.86261980830668</v>
      </c>
      <c r="I50" s="4">
        <f t="shared" si="1"/>
        <v>0</v>
      </c>
      <c r="J50" s="5">
        <f t="shared" si="2"/>
        <v>110.86261980830668</v>
      </c>
    </row>
    <row r="51" spans="1:10" ht="14.25">
      <c r="A51" s="6" t="s">
        <v>41</v>
      </c>
      <c r="B51" s="50">
        <v>0.33599999999999997</v>
      </c>
      <c r="C51" s="50">
        <v>0</v>
      </c>
      <c r="D51" s="50">
        <f t="shared" si="3"/>
        <v>0.33599999999999997</v>
      </c>
      <c r="E51" s="50">
        <v>0.22</v>
      </c>
      <c r="F51" s="50">
        <v>0</v>
      </c>
      <c r="G51" s="50">
        <f t="shared" si="4"/>
        <v>0.22</v>
      </c>
      <c r="H51" s="8">
        <f t="shared" si="0"/>
        <v>-34.52380952380952</v>
      </c>
      <c r="I51" s="8">
        <f t="shared" si="1"/>
        <v>0</v>
      </c>
      <c r="J51" s="9">
        <f t="shared" si="2"/>
        <v>-34.52380952380952</v>
      </c>
    </row>
    <row r="52" spans="1:10" ht="14.25">
      <c r="A52" s="10" t="s">
        <v>42</v>
      </c>
      <c r="B52" s="49">
        <v>9.596</v>
      </c>
      <c r="C52" s="49">
        <v>0</v>
      </c>
      <c r="D52" s="49">
        <f t="shared" si="3"/>
        <v>9.596</v>
      </c>
      <c r="E52" s="49">
        <v>8.437000000000001</v>
      </c>
      <c r="F52" s="49">
        <v>0</v>
      </c>
      <c r="G52" s="49">
        <f t="shared" si="4"/>
        <v>8.437000000000001</v>
      </c>
      <c r="H52" s="4">
        <f t="shared" si="0"/>
        <v>-12.077949145477271</v>
      </c>
      <c r="I52" s="4">
        <f t="shared" si="1"/>
        <v>0</v>
      </c>
      <c r="J52" s="5">
        <f t="shared" si="2"/>
        <v>-12.077949145477271</v>
      </c>
    </row>
    <row r="53" spans="1:10" ht="14.25">
      <c r="A53" s="6" t="s">
        <v>68</v>
      </c>
      <c r="B53" s="50">
        <v>379.887</v>
      </c>
      <c r="C53" s="50">
        <v>367.213</v>
      </c>
      <c r="D53" s="50">
        <f t="shared" si="3"/>
        <v>747.1</v>
      </c>
      <c r="E53" s="50">
        <v>20.711</v>
      </c>
      <c r="F53" s="50">
        <v>0</v>
      </c>
      <c r="G53" s="50">
        <f t="shared" si="4"/>
        <v>20.711</v>
      </c>
      <c r="H53" s="8">
        <f t="shared" si="0"/>
        <v>-94.54811562385656</v>
      </c>
      <c r="I53" s="8">
        <f t="shared" si="1"/>
        <v>-100</v>
      </c>
      <c r="J53" s="9">
        <f t="shared" si="2"/>
        <v>-97.22781421496452</v>
      </c>
    </row>
    <row r="54" spans="1:10" ht="14.25">
      <c r="A54" s="10" t="s">
        <v>43</v>
      </c>
      <c r="B54" s="49">
        <v>8.363</v>
      </c>
      <c r="C54" s="49">
        <v>0</v>
      </c>
      <c r="D54" s="49">
        <f t="shared" si="3"/>
        <v>8.363</v>
      </c>
      <c r="E54" s="49">
        <v>15.151</v>
      </c>
      <c r="F54" s="49">
        <v>0</v>
      </c>
      <c r="G54" s="49">
        <f t="shared" si="4"/>
        <v>15.151</v>
      </c>
      <c r="H54" s="4">
        <f t="shared" si="0"/>
        <v>81.16704531866556</v>
      </c>
      <c r="I54" s="4">
        <f t="shared" si="1"/>
        <v>0</v>
      </c>
      <c r="J54" s="5">
        <f t="shared" si="2"/>
        <v>81.16704531866556</v>
      </c>
    </row>
    <row r="55" spans="1:10" ht="14.25">
      <c r="A55" s="6" t="s">
        <v>61</v>
      </c>
      <c r="B55" s="50">
        <v>0</v>
      </c>
      <c r="C55" s="50">
        <v>228.649</v>
      </c>
      <c r="D55" s="50">
        <f t="shared" si="3"/>
        <v>228.649</v>
      </c>
      <c r="E55" s="50">
        <v>0</v>
      </c>
      <c r="F55" s="50">
        <v>49.712</v>
      </c>
      <c r="G55" s="50">
        <f t="shared" si="4"/>
        <v>49.712</v>
      </c>
      <c r="H55" s="8">
        <f t="shared" si="0"/>
        <v>0</v>
      </c>
      <c r="I55" s="8">
        <f t="shared" si="1"/>
        <v>-78.25837856277526</v>
      </c>
      <c r="J55" s="9">
        <f t="shared" si="2"/>
        <v>-78.25837856277526</v>
      </c>
    </row>
    <row r="56" spans="1:10" ht="14.25">
      <c r="A56" s="10" t="s">
        <v>44</v>
      </c>
      <c r="B56" s="49">
        <v>3.41</v>
      </c>
      <c r="C56" s="49">
        <v>0</v>
      </c>
      <c r="D56" s="49">
        <f t="shared" si="3"/>
        <v>3.41</v>
      </c>
      <c r="E56" s="49">
        <v>2.771</v>
      </c>
      <c r="F56" s="49">
        <v>0</v>
      </c>
      <c r="G56" s="49">
        <f t="shared" si="4"/>
        <v>2.771</v>
      </c>
      <c r="H56" s="4">
        <f t="shared" si="0"/>
        <v>-18.739002932551326</v>
      </c>
      <c r="I56" s="4">
        <f t="shared" si="1"/>
        <v>0</v>
      </c>
      <c r="J56" s="5">
        <f t="shared" si="2"/>
        <v>-18.739002932551326</v>
      </c>
    </row>
    <row r="57" spans="1:10" ht="14.25">
      <c r="A57" s="6" t="s">
        <v>45</v>
      </c>
      <c r="B57" s="50">
        <v>0</v>
      </c>
      <c r="C57" s="50">
        <v>0</v>
      </c>
      <c r="D57" s="50">
        <f t="shared" si="3"/>
        <v>0</v>
      </c>
      <c r="E57" s="50">
        <v>0</v>
      </c>
      <c r="F57" s="50">
        <v>0</v>
      </c>
      <c r="G57" s="50">
        <f t="shared" si="4"/>
        <v>0</v>
      </c>
      <c r="H57" s="8">
        <f t="shared" si="0"/>
        <v>0</v>
      </c>
      <c r="I57" s="8">
        <f t="shared" si="1"/>
        <v>0</v>
      </c>
      <c r="J57" s="9">
        <f t="shared" si="2"/>
        <v>0</v>
      </c>
    </row>
    <row r="58" spans="1:10" ht="14.25">
      <c r="A58" s="10" t="s">
        <v>46</v>
      </c>
      <c r="B58" s="49">
        <v>119.406</v>
      </c>
      <c r="C58" s="49">
        <v>0</v>
      </c>
      <c r="D58" s="49">
        <f t="shared" si="3"/>
        <v>119.406</v>
      </c>
      <c r="E58" s="49">
        <v>155.641</v>
      </c>
      <c r="F58" s="49">
        <v>0</v>
      </c>
      <c r="G58" s="49">
        <f t="shared" si="4"/>
        <v>155.641</v>
      </c>
      <c r="H58" s="4">
        <f t="shared" si="0"/>
        <v>30.34604626233186</v>
      </c>
      <c r="I58" s="4">
        <f t="shared" si="1"/>
        <v>0</v>
      </c>
      <c r="J58" s="5">
        <f t="shared" si="2"/>
        <v>30.34604626233186</v>
      </c>
    </row>
    <row r="59" spans="1:10" ht="14.25">
      <c r="A59" s="6" t="s">
        <v>74</v>
      </c>
      <c r="B59" s="50">
        <v>1.164</v>
      </c>
      <c r="C59" s="50">
        <v>0</v>
      </c>
      <c r="D59" s="50">
        <f t="shared" si="3"/>
        <v>1.164</v>
      </c>
      <c r="E59" s="50">
        <v>0.719</v>
      </c>
      <c r="F59" s="50">
        <v>0</v>
      </c>
      <c r="G59" s="50">
        <f t="shared" si="4"/>
        <v>0.719</v>
      </c>
      <c r="H59" s="8">
        <f t="shared" si="0"/>
        <v>-38.230240549828174</v>
      </c>
      <c r="I59" s="8">
        <f t="shared" si="1"/>
        <v>0</v>
      </c>
      <c r="J59" s="9">
        <f t="shared" si="2"/>
        <v>-38.230240549828174</v>
      </c>
    </row>
    <row r="60" spans="1:10" ht="14.25">
      <c r="A60" s="10" t="s">
        <v>75</v>
      </c>
      <c r="B60" s="49">
        <v>0</v>
      </c>
      <c r="C60" s="49">
        <v>0</v>
      </c>
      <c r="D60" s="49">
        <f t="shared" si="3"/>
        <v>0</v>
      </c>
      <c r="E60" s="49">
        <v>0</v>
      </c>
      <c r="F60" s="49">
        <v>0</v>
      </c>
      <c r="G60" s="49">
        <f t="shared" si="4"/>
        <v>0</v>
      </c>
      <c r="H60" s="4">
        <f>+_xlfn.IFERROR(((E60-B60)/B60)*100,0)</f>
        <v>0</v>
      </c>
      <c r="I60" s="4">
        <f>+_xlfn.IFERROR(((F60-C60)/C60)*100,0)</f>
        <v>0</v>
      </c>
      <c r="J60" s="5">
        <f>+_xlfn.IFERROR(((G60-D60)/D60)*100,0)</f>
        <v>0</v>
      </c>
    </row>
    <row r="61" spans="1:10" ht="14.25">
      <c r="A61" s="11" t="s">
        <v>47</v>
      </c>
      <c r="B61" s="22">
        <f>+B62-SUM(B6+B10+B32+B20+B59+B60+B5)</f>
        <v>8382.091000000002</v>
      </c>
      <c r="C61" s="22">
        <f>+C62-SUM(C6+C10+C32+C20+C59+C60+C5)</f>
        <v>1486.9449999999779</v>
      </c>
      <c r="D61" s="22">
        <f>+D62-SUM(D6+D10+D32+D20+D59+D60+D5)</f>
        <v>9869.035999999964</v>
      </c>
      <c r="E61" s="22">
        <f>+E62-SUM(E6+E10+E32+E20+E59+E60+E5)</f>
        <v>8533.394999999999</v>
      </c>
      <c r="F61" s="22">
        <f>+F62-SUM(F6+F10+F32+F20+F59+F60+F5)</f>
        <v>761.2400000000489</v>
      </c>
      <c r="G61" s="22">
        <f>+G62-SUM(G6+G10+G32+G20+G59+G60+G5)</f>
        <v>9294.63500000001</v>
      </c>
      <c r="H61" s="23">
        <f>+_xlfn.IFERROR(((E61-B61)/B61)*100,0)</f>
        <v>1.805086582810857</v>
      </c>
      <c r="I61" s="23">
        <f>+_xlfn.IFERROR(((F61-C61)/C61)*100,0)</f>
        <v>-48.80510039039371</v>
      </c>
      <c r="J61" s="23">
        <f>+_xlfn.IFERROR(((G61-D61)/D61)*100,0)</f>
        <v>-5.82023411405082</v>
      </c>
    </row>
    <row r="62" spans="1:10" ht="14.25">
      <c r="A62" s="14" t="s">
        <v>48</v>
      </c>
      <c r="B62" s="24">
        <f aca="true" t="shared" si="5" ref="B62:G62">SUM(B4:B60)</f>
        <v>24445.57699</v>
      </c>
      <c r="C62" s="24">
        <f t="shared" si="5"/>
        <v>202605.45173749997</v>
      </c>
      <c r="D62" s="24">
        <f t="shared" si="5"/>
        <v>227051.02872749997</v>
      </c>
      <c r="E62" s="24">
        <f t="shared" si="5"/>
        <v>16042.4474</v>
      </c>
      <c r="F62" s="24">
        <f t="shared" si="5"/>
        <v>285177.41468398925</v>
      </c>
      <c r="G62" s="24">
        <f t="shared" si="5"/>
        <v>301219.8620839892</v>
      </c>
      <c r="H62" s="25">
        <f>+_xlfn.IFERROR(((E62-B62)/B62)*100,0)</f>
        <v>-34.37484659673808</v>
      </c>
      <c r="I62" s="25">
        <f>+_xlfn.IFERROR(((F62-C62)/C62)*100,0)</f>
        <v>40.75505483113619</v>
      </c>
      <c r="J62" s="25">
        <f>+_xlfn.IFERROR(((G62-D62)/D62)*100,0)</f>
        <v>32.66615164536625</v>
      </c>
    </row>
    <row r="63" spans="1:10" ht="14.25">
      <c r="A63" s="26"/>
      <c r="B63" s="27"/>
      <c r="C63" s="27"/>
      <c r="D63" s="27"/>
      <c r="E63" s="27"/>
      <c r="F63" s="27"/>
      <c r="G63" s="27"/>
      <c r="H63" s="27"/>
      <c r="I63" s="27"/>
      <c r="J63" s="28"/>
    </row>
    <row r="64" spans="1:10" ht="14.25">
      <c r="A64" s="26" t="s">
        <v>58</v>
      </c>
      <c r="B64" s="27"/>
      <c r="C64" s="27"/>
      <c r="D64" s="27"/>
      <c r="E64" s="27"/>
      <c r="F64" s="27"/>
      <c r="G64" s="27"/>
      <c r="H64" s="27"/>
      <c r="I64" s="27"/>
      <c r="J64" s="28"/>
    </row>
    <row r="65" spans="1:10" ht="15" thickBot="1">
      <c r="A65" s="29"/>
      <c r="B65" s="30"/>
      <c r="C65" s="30"/>
      <c r="D65" s="30"/>
      <c r="E65" s="30"/>
      <c r="F65" s="30"/>
      <c r="G65" s="30"/>
      <c r="H65" s="30"/>
      <c r="I65" s="30"/>
      <c r="J65" s="31"/>
    </row>
    <row r="66" spans="1:10" ht="45.75" customHeight="1">
      <c r="A66" s="78" t="s">
        <v>62</v>
      </c>
      <c r="B66" s="78"/>
      <c r="C66" s="78"/>
      <c r="D66" s="78"/>
      <c r="E66" s="78"/>
      <c r="F66" s="78"/>
      <c r="G66" s="78"/>
      <c r="H66" s="78"/>
      <c r="I66" s="78"/>
      <c r="J66" s="78"/>
    </row>
    <row r="67" ht="14.25">
      <c r="A67" s="46"/>
    </row>
    <row r="68" spans="1:7" ht="14.25">
      <c r="A68" s="52"/>
      <c r="B68" s="45"/>
      <c r="C68" s="45"/>
      <c r="D68" s="45"/>
      <c r="E68" s="45"/>
      <c r="F68" s="45"/>
      <c r="G68" s="45"/>
    </row>
    <row r="69" spans="2:7" ht="14.25">
      <c r="B69" s="45"/>
      <c r="C69" s="45"/>
      <c r="D69" s="45"/>
      <c r="E69" s="45"/>
      <c r="F69" s="45"/>
      <c r="G69" s="45"/>
    </row>
    <row r="70" spans="2:7" ht="14.25">
      <c r="B70" s="45"/>
      <c r="C70" s="45"/>
      <c r="D70" s="45"/>
      <c r="E70" s="45"/>
      <c r="F70" s="45"/>
      <c r="G70" s="45"/>
    </row>
    <row r="71" spans="2:8" ht="14.25">
      <c r="B71" s="45"/>
      <c r="C71" s="45"/>
      <c r="D71" s="45"/>
      <c r="E71" s="45"/>
      <c r="F71" s="45"/>
      <c r="G71" s="45"/>
      <c r="H71" s="45"/>
    </row>
  </sheetData>
  <sheetProtection/>
  <mergeCells count="6">
    <mergeCell ref="A66:J66"/>
    <mergeCell ref="A1:J1"/>
    <mergeCell ref="A2:A3"/>
    <mergeCell ref="B2:D2"/>
    <mergeCell ref="E2:G2"/>
    <mergeCell ref="H2:J2"/>
  </mergeCells>
  <conditionalFormatting sqref="B4:J60">
    <cfRule type="cellIs" priority="1" dxfId="0" operator="equal">
      <formula>0</formula>
    </cfRule>
  </conditionalFormatting>
  <printOptions/>
  <pageMargins left="0.7" right="0.7" top="0.75" bottom="0.75" header="0.3" footer="0.3"/>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TÜROB</dc:creator>
  <cp:keywords/>
  <dc:description/>
  <cp:lastModifiedBy>Ismail Tasdemir</cp:lastModifiedBy>
  <cp:lastPrinted>2024-02-09T09:34:13Z</cp:lastPrinted>
  <dcterms:created xsi:type="dcterms:W3CDTF">2017-03-06T11:35:15Z</dcterms:created>
  <dcterms:modified xsi:type="dcterms:W3CDTF">2024-03-16T10:10:29Z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4|DHMI-DHMI-KURUMA OZEL|{00000000-0000-0000-0000-000000000000}</vt:lpwstr>
  </property>
</Properties>
</file>