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20" activeTab="0"/>
  </bookViews>
  <sheets>
    <sheet name="YOLCU" sheetId="1" r:id="rId1"/>
    <sheet name="TÜM UÇAK" sheetId="2" r:id="rId2"/>
    <sheet name="TİCARİ UÇAK" sheetId="3" r:id="rId3"/>
    <sheet name="YÜK" sheetId="4" r:id="rId4"/>
    <sheet name="KARGO" sheetId="5" r:id="rId5"/>
  </sheets>
  <definedNames>
    <definedName name="_xlfn.IFERROR" hidden="1">#NAME?</definedName>
    <definedName name="_xlnm.Print_Area" localSheetId="1">'TÜM UÇAK'!$A$1:$J$68</definedName>
  </definedNames>
  <calcPr fullCalcOnLoad="1"/>
</workbook>
</file>

<file path=xl/sharedStrings.xml><?xml version="1.0" encoding="utf-8"?>
<sst xmlns="http://schemas.openxmlformats.org/spreadsheetml/2006/main" count="394" uniqueCount="92">
  <si>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</si>
  <si>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</si>
  <si>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</si>
  <si>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</si>
  <si>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</si>
  <si>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</si>
  <si>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</si>
  <si>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</si>
  <si>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</si>
  <si>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</si>
  <si>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</si>
  <si>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</si>
  <si>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</si>
  <si>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</si>
  <si>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</si>
  <si>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</si>
  <si>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</si>
  <si>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</si>
  <si>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</si>
  <si>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</si>
  <si>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</si>
  <si>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</si>
  <si>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</si>
  <si>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</si>
  <si>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</si>
  <si>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</si>
  <si>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</si>
  <si>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</si>
  <si>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</si>
  <si>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</si>
  <si>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</si>
  <si>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</si>
  <si>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</si>
  <si>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</si>
  <si>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</si>
  <si>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</si>
  <si>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</si>
  <si>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</si>
  <si>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</si>
  <si>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</si>
  <si>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</si>
  <si>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</si>
  <si>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</si>
  <si>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</si>
  <si>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</si>
  <si>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</si>
  <si>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</si>
  <si>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</si>
  <si>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</si>
  <si>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</si>
  <si>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</si>
  <si>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</si>
  <si>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</si>
  <si>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</si>
  <si>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</si>
  <si>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</si>
  <si>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</si>
  <si>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</si>
  <si>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</si>
  <si>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</si>
  <si>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</si>
  <si>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</si>
  <si>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</si>
  <si>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</si>
  <si>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</si>
  <si>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 xml:space="preserve"> 2023/2022 (%)</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</si>
  <si>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</si>
  <si>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</si>
  <si>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</si>
  <si>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</si>
  <si>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</si>
  <si>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</si>
  <si>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</si>
  <si>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</si>
  <si>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</si>
  <si>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</si>
  <si>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</si>
  <si>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Zonguldak Çaycuma(*)</t>
  </si>
  <si>
    <t>Zafer(*)</t>
  </si>
  <si>
    <t>Şanlıurfa GAP</t>
  </si>
  <si>
    <t>Eskişehir Hasan Polatkan(*)</t>
  </si>
  <si>
    <t>Aydın Çıldır(*)</t>
  </si>
  <si>
    <t>Gazipaşa Alanya(*)</t>
  </si>
  <si>
    <t>İstanbul Sabiha Gökçen(*)</t>
  </si>
  <si>
    <t>İstanbul(*)</t>
  </si>
  <si>
    <t>KARGO TRAFİĞİ (TON)</t>
  </si>
  <si>
    <t>Gazipaşa Alanya</t>
  </si>
  <si>
    <t xml:space="preserve">2022 AĞUSTOS SONU
</t>
  </si>
  <si>
    <t>2023 AĞUSTOS SONU
(Kesin Olmayan)</t>
  </si>
  <si>
    <t>TÜROB ÇALIŞMASI                                                                                                                                                                          TEKİL YOLCU SAYISI (DHMİ VERİLERİ / 2)</t>
  </si>
  <si>
    <t>2023/2022 Fark</t>
  </si>
  <si>
    <t>Ocak-Ağustos 2023 Dönemi (243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</si>
</sst>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3">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43" fontId="8" fillId="34" borderId="0" xfId="56" applyFont="1" applyFill="1" applyBorder="1" applyAlignment="1">
      <alignment horizontal="right" vertical="center"/>
    </xf>
    <xf numFmtId="166" fontId="8" fillId="34" borderId="0" xfId="56"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0"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80" zoomScaleNormal="80" zoomScalePageLayoutView="0" workbookViewId="0" topLeftCell="D1">
      <selection activeCell="S63" sqref="S63"/>
    </sheetView>
  </sheetViews>
  <sheetFormatPr defaultColWidth="9.140625" defaultRowHeight="15"/>
  <cols>
    <col min="1" max="1" width="41.140625" style="0" bestFit="1" customWidth="1"/>
    <col min="2" max="10" width="14.28125" style="0" customWidth="1"/>
    <col min="12" max="12" width="11.57421875" style="0" customWidth="1"/>
    <col min="13" max="13" width="11.8515625" style="0" customWidth="1"/>
    <col min="14" max="14" width="10.8515625" style="0" customWidth="1"/>
    <col min="15" max="15" width="10.57421875" style="0" customWidth="1"/>
    <col min="16" max="16" width="10.140625" style="0" customWidth="1"/>
    <col min="17" max="17" width="10.8515625" style="0" customWidth="1"/>
  </cols>
  <sheetData>
    <row r="1" spans="1:20" ht="25.5" customHeight="1">
      <c r="A1" s="61" t="s">
        <v>51</v>
      </c>
      <c r="B1" s="62"/>
      <c r="C1" s="62"/>
      <c r="D1" s="62"/>
      <c r="E1" s="62"/>
      <c r="F1" s="62"/>
      <c r="G1" s="62"/>
      <c r="H1" s="62"/>
      <c r="I1" s="62"/>
      <c r="J1" s="63"/>
      <c r="L1" s="78" t="s">
        <v>2</v>
      </c>
      <c r="M1" s="78" t="s">
        <v>3</v>
      </c>
      <c r="N1" s="79" t="s">
        <v>2</v>
      </c>
      <c r="O1" s="79" t="s">
        <v>3</v>
      </c>
      <c r="P1" s="80" t="s">
        <v>2</v>
      </c>
      <c r="Q1" s="80" t="s">
        <v>3</v>
      </c>
      <c r="R1" s="81" t="s">
        <v>91</v>
      </c>
      <c r="S1" s="81"/>
      <c r="T1" s="81"/>
    </row>
    <row r="2" spans="1:20" ht="35.25" customHeight="1">
      <c r="A2" s="75" t="s">
        <v>1</v>
      </c>
      <c r="B2" s="66" t="s">
        <v>87</v>
      </c>
      <c r="C2" s="66"/>
      <c r="D2" s="66"/>
      <c r="E2" s="66" t="s">
        <v>88</v>
      </c>
      <c r="F2" s="66"/>
      <c r="G2" s="66"/>
      <c r="H2" s="67" t="s">
        <v>65</v>
      </c>
      <c r="I2" s="67"/>
      <c r="J2" s="68"/>
      <c r="L2" s="82" t="s">
        <v>89</v>
      </c>
      <c r="M2" s="82"/>
      <c r="N2" s="82"/>
      <c r="O2" s="82"/>
      <c r="P2" s="82"/>
      <c r="Q2" s="82"/>
      <c r="R2" s="81"/>
      <c r="S2" s="81"/>
      <c r="T2" s="81"/>
    </row>
    <row r="3" spans="1:20" ht="14.25">
      <c r="A3" s="76"/>
      <c r="B3" s="1" t="s">
        <v>2</v>
      </c>
      <c r="C3" s="1" t="s">
        <v>3</v>
      </c>
      <c r="D3" s="1" t="s">
        <v>4</v>
      </c>
      <c r="E3" s="1" t="s">
        <v>2</v>
      </c>
      <c r="F3" s="1" t="s">
        <v>3</v>
      </c>
      <c r="G3" s="1" t="s">
        <v>4</v>
      </c>
      <c r="H3" s="1" t="s">
        <v>2</v>
      </c>
      <c r="I3" s="1" t="s">
        <v>3</v>
      </c>
      <c r="J3" s="2" t="s">
        <v>4</v>
      </c>
      <c r="L3" s="83">
        <v>2022</v>
      </c>
      <c r="M3" s="83"/>
      <c r="N3" s="84">
        <v>2023</v>
      </c>
      <c r="O3" s="84"/>
      <c r="P3" s="85" t="s">
        <v>90</v>
      </c>
      <c r="Q3" s="85"/>
      <c r="R3" s="86" t="s">
        <v>2</v>
      </c>
      <c r="S3" s="86" t="s">
        <v>3</v>
      </c>
      <c r="T3" s="78" t="s">
        <v>4</v>
      </c>
    </row>
    <row r="4" spans="1:20" ht="14.25">
      <c r="A4" s="10" t="s">
        <v>5</v>
      </c>
      <c r="B4" s="3">
        <v>0</v>
      </c>
      <c r="C4" s="3">
        <v>0</v>
      </c>
      <c r="D4" s="3">
        <v>0</v>
      </c>
      <c r="E4" s="3">
        <v>0</v>
      </c>
      <c r="F4" s="3">
        <v>0</v>
      </c>
      <c r="G4" s="3">
        <v>0</v>
      </c>
      <c r="H4" s="4">
        <v>0</v>
      </c>
      <c r="I4" s="4">
        <v>0</v>
      </c>
      <c r="J4" s="5">
        <v>0</v>
      </c>
      <c r="L4" s="87">
        <f>B4/2</f>
        <v>0</v>
      </c>
      <c r="M4" s="87">
        <f>C4/2</f>
        <v>0</v>
      </c>
      <c r="N4" s="88">
        <f>E4/2</f>
        <v>0</v>
      </c>
      <c r="O4" s="88">
        <f>F4/2</f>
        <v>0</v>
      </c>
      <c r="P4" s="89">
        <f>N4-L4</f>
        <v>0</v>
      </c>
      <c r="Q4" s="89">
        <f>O4-M4</f>
        <v>0</v>
      </c>
      <c r="R4" s="90">
        <f>N4/243</f>
        <v>0</v>
      </c>
      <c r="S4" s="90">
        <f>O4/243</f>
        <v>0</v>
      </c>
      <c r="T4" s="90">
        <f>R4+S4</f>
        <v>0</v>
      </c>
    </row>
    <row r="5" spans="1:20" ht="14.25">
      <c r="A5" s="6" t="s">
        <v>70</v>
      </c>
      <c r="B5" s="7">
        <v>10707656</v>
      </c>
      <c r="C5" s="7">
        <v>30493360</v>
      </c>
      <c r="D5" s="7">
        <v>41201016</v>
      </c>
      <c r="E5" s="7">
        <v>12514473</v>
      </c>
      <c r="F5" s="7">
        <v>38431385</v>
      </c>
      <c r="G5" s="7">
        <v>50945858</v>
      </c>
      <c r="H5" s="8">
        <v>16.87406655574292</v>
      </c>
      <c r="I5" s="8">
        <v>26.031978765213147</v>
      </c>
      <c r="J5" s="9">
        <v>23.65194586463596</v>
      </c>
      <c r="L5" s="87">
        <f>B5/2</f>
        <v>5353828</v>
      </c>
      <c r="M5" s="87">
        <f>C5/2</f>
        <v>15246680</v>
      </c>
      <c r="N5" s="88">
        <f>E5/2</f>
        <v>6257236.5</v>
      </c>
      <c r="O5" s="88">
        <f>F5/2</f>
        <v>19215692.5</v>
      </c>
      <c r="P5" s="89">
        <f>N5-L5</f>
        <v>903408.5</v>
      </c>
      <c r="Q5" s="89">
        <f>O5-M5</f>
        <v>3969012.5</v>
      </c>
      <c r="R5" s="90">
        <f aca="true" t="shared" si="0" ref="R5:R60">N5/243</f>
        <v>25749.944444444445</v>
      </c>
      <c r="S5" s="90">
        <f aca="true" t="shared" si="1" ref="S5:S60">O5/243</f>
        <v>79076.92386831276</v>
      </c>
      <c r="T5" s="90">
        <f aca="true" t="shared" si="2" ref="T5:T60">R5+S5</f>
        <v>104826.8683127572</v>
      </c>
    </row>
    <row r="6" spans="1:20" ht="14.25">
      <c r="A6" s="10" t="s">
        <v>71</v>
      </c>
      <c r="B6" s="3">
        <v>10061700</v>
      </c>
      <c r="C6" s="3">
        <v>9626213</v>
      </c>
      <c r="D6" s="3">
        <v>19687913</v>
      </c>
      <c r="E6" s="3">
        <v>11596564</v>
      </c>
      <c r="F6" s="3">
        <v>12696090</v>
      </c>
      <c r="G6" s="3">
        <v>24292654</v>
      </c>
      <c r="H6" s="4">
        <v>15.254519613981731</v>
      </c>
      <c r="I6" s="4">
        <v>31.89080690402342</v>
      </c>
      <c r="J6" s="5">
        <v>23.388669992599013</v>
      </c>
      <c r="L6" s="87">
        <f aca="true" t="shared" si="3" ref="L6:M47">B6/2</f>
        <v>5030850</v>
      </c>
      <c r="M6" s="87">
        <f t="shared" si="3"/>
        <v>4813106.5</v>
      </c>
      <c r="N6" s="88">
        <f aca="true" t="shared" si="4" ref="N6:O47">E6/2</f>
        <v>5798282</v>
      </c>
      <c r="O6" s="88">
        <f t="shared" si="4"/>
        <v>6348045</v>
      </c>
      <c r="P6" s="89">
        <f aca="true" t="shared" si="5" ref="P6:Q47">N6-L6</f>
        <v>767432</v>
      </c>
      <c r="Q6" s="89">
        <f t="shared" si="5"/>
        <v>1534938.5</v>
      </c>
      <c r="R6" s="90">
        <f t="shared" si="0"/>
        <v>23861.24279835391</v>
      </c>
      <c r="S6" s="90">
        <f t="shared" si="1"/>
        <v>26123.64197530864</v>
      </c>
      <c r="T6" s="90">
        <f t="shared" si="2"/>
        <v>49984.88477366255</v>
      </c>
    </row>
    <row r="7" spans="1:20" ht="14.25">
      <c r="A7" s="6" t="s">
        <v>6</v>
      </c>
      <c r="B7" s="7">
        <v>4383348</v>
      </c>
      <c r="C7" s="7">
        <v>1264862</v>
      </c>
      <c r="D7" s="7">
        <v>5648210</v>
      </c>
      <c r="E7" s="7">
        <v>6075398</v>
      </c>
      <c r="F7" s="7">
        <v>1782787</v>
      </c>
      <c r="G7" s="7">
        <v>7858185</v>
      </c>
      <c r="H7" s="8">
        <v>38.60177197886182</v>
      </c>
      <c r="I7" s="8">
        <v>40.9471547093675</v>
      </c>
      <c r="J7" s="9">
        <v>39.12699775681145</v>
      </c>
      <c r="L7" s="87">
        <f t="shared" si="3"/>
        <v>2191674</v>
      </c>
      <c r="M7" s="87">
        <f t="shared" si="3"/>
        <v>632431</v>
      </c>
      <c r="N7" s="88">
        <f t="shared" si="4"/>
        <v>3037699</v>
      </c>
      <c r="O7" s="88">
        <f t="shared" si="4"/>
        <v>891393.5</v>
      </c>
      <c r="P7" s="89">
        <f t="shared" si="5"/>
        <v>846025</v>
      </c>
      <c r="Q7" s="89">
        <f t="shared" si="5"/>
        <v>258962.5</v>
      </c>
      <c r="R7" s="90">
        <f t="shared" si="0"/>
        <v>12500.818930041152</v>
      </c>
      <c r="S7" s="90">
        <f t="shared" si="1"/>
        <v>3668.286008230453</v>
      </c>
      <c r="T7" s="90">
        <f t="shared" si="2"/>
        <v>16169.104938271605</v>
      </c>
    </row>
    <row r="8" spans="1:20" ht="14.25">
      <c r="A8" s="10" t="s">
        <v>7</v>
      </c>
      <c r="B8" s="3">
        <v>4059414</v>
      </c>
      <c r="C8" s="3">
        <v>2523922</v>
      </c>
      <c r="D8" s="3">
        <v>6583336</v>
      </c>
      <c r="E8" s="3">
        <v>4310270</v>
      </c>
      <c r="F8" s="3">
        <v>2797194</v>
      </c>
      <c r="G8" s="3">
        <v>7107464</v>
      </c>
      <c r="H8" s="4">
        <v>6.179611145845189</v>
      </c>
      <c r="I8" s="4">
        <v>10.827275961776948</v>
      </c>
      <c r="J8" s="5">
        <v>7.961434749798582</v>
      </c>
      <c r="L8" s="87">
        <f t="shared" si="3"/>
        <v>2029707</v>
      </c>
      <c r="M8" s="87">
        <f t="shared" si="3"/>
        <v>1261961</v>
      </c>
      <c r="N8" s="88">
        <f t="shared" si="4"/>
        <v>2155135</v>
      </c>
      <c r="O8" s="88">
        <f t="shared" si="4"/>
        <v>1398597</v>
      </c>
      <c r="P8" s="89">
        <f t="shared" si="5"/>
        <v>125428</v>
      </c>
      <c r="Q8" s="89">
        <f t="shared" si="5"/>
        <v>136636</v>
      </c>
      <c r="R8" s="90">
        <f t="shared" si="0"/>
        <v>8868.868312757202</v>
      </c>
      <c r="S8" s="90">
        <f t="shared" si="1"/>
        <v>5755.543209876543</v>
      </c>
      <c r="T8" s="90">
        <f t="shared" si="2"/>
        <v>14624.411522633745</v>
      </c>
    </row>
    <row r="9" spans="1:20" ht="14.25">
      <c r="A9" s="6" t="s">
        <v>8</v>
      </c>
      <c r="B9" s="7">
        <v>3840215</v>
      </c>
      <c r="C9" s="7">
        <v>16535249</v>
      </c>
      <c r="D9" s="7">
        <v>20375464</v>
      </c>
      <c r="E9" s="7">
        <v>4191384</v>
      </c>
      <c r="F9" s="7">
        <v>19886532</v>
      </c>
      <c r="G9" s="7">
        <v>24077916</v>
      </c>
      <c r="H9" s="8">
        <v>9.14451404413555</v>
      </c>
      <c r="I9" s="8">
        <v>20.26750852073652</v>
      </c>
      <c r="J9" s="9">
        <v>18.171129747033</v>
      </c>
      <c r="L9" s="87">
        <f t="shared" si="3"/>
        <v>1920107.5</v>
      </c>
      <c r="M9" s="87">
        <f t="shared" si="3"/>
        <v>8267624.5</v>
      </c>
      <c r="N9" s="88">
        <f t="shared" si="4"/>
        <v>2095692</v>
      </c>
      <c r="O9" s="88">
        <f t="shared" si="4"/>
        <v>9943266</v>
      </c>
      <c r="P9" s="89">
        <f t="shared" si="5"/>
        <v>175584.5</v>
      </c>
      <c r="Q9" s="89">
        <f t="shared" si="5"/>
        <v>1675641.5</v>
      </c>
      <c r="R9" s="90">
        <f t="shared" si="0"/>
        <v>8624.246913580248</v>
      </c>
      <c r="S9" s="90">
        <f t="shared" si="1"/>
        <v>40918.79012345679</v>
      </c>
      <c r="T9" s="90">
        <f t="shared" si="2"/>
        <v>49543.03703703704</v>
      </c>
    </row>
    <row r="10" spans="1:20" ht="14.25">
      <c r="A10" s="10" t="s">
        <v>72</v>
      </c>
      <c r="B10" s="3">
        <v>280114</v>
      </c>
      <c r="C10" s="3">
        <v>190943</v>
      </c>
      <c r="D10" s="3">
        <v>471057</v>
      </c>
      <c r="E10" s="3">
        <v>327831</v>
      </c>
      <c r="F10" s="3">
        <v>254325</v>
      </c>
      <c r="G10" s="3">
        <v>582156</v>
      </c>
      <c r="H10" s="4">
        <v>17.034850096746325</v>
      </c>
      <c r="I10" s="4">
        <v>33.19419931602624</v>
      </c>
      <c r="J10" s="5">
        <v>23.585043848196715</v>
      </c>
      <c r="L10" s="87">
        <f t="shared" si="3"/>
        <v>140057</v>
      </c>
      <c r="M10" s="87">
        <f t="shared" si="3"/>
        <v>95471.5</v>
      </c>
      <c r="N10" s="88">
        <f t="shared" si="4"/>
        <v>163915.5</v>
      </c>
      <c r="O10" s="88">
        <f t="shared" si="4"/>
        <v>127162.5</v>
      </c>
      <c r="P10" s="89">
        <f t="shared" si="5"/>
        <v>23858.5</v>
      </c>
      <c r="Q10" s="89">
        <f t="shared" si="5"/>
        <v>31691</v>
      </c>
      <c r="R10" s="90">
        <f t="shared" si="0"/>
        <v>674.5493827160494</v>
      </c>
      <c r="S10" s="90">
        <f t="shared" si="1"/>
        <v>523.3024691358024</v>
      </c>
      <c r="T10" s="90">
        <f t="shared" si="2"/>
        <v>1197.8518518518517</v>
      </c>
    </row>
    <row r="11" spans="1:20" ht="14.25">
      <c r="A11" s="6" t="s">
        <v>9</v>
      </c>
      <c r="B11" s="7">
        <v>1055032</v>
      </c>
      <c r="C11" s="7">
        <v>2066052</v>
      </c>
      <c r="D11" s="7">
        <v>3121084</v>
      </c>
      <c r="E11" s="7">
        <v>1233230</v>
      </c>
      <c r="F11" s="7">
        <v>2403270</v>
      </c>
      <c r="G11" s="7">
        <v>3636500</v>
      </c>
      <c r="H11" s="8">
        <v>16.890293374987678</v>
      </c>
      <c r="I11" s="8">
        <v>16.321854435415954</v>
      </c>
      <c r="J11" s="9">
        <v>16.514006031237866</v>
      </c>
      <c r="L11" s="87">
        <f t="shared" si="3"/>
        <v>527516</v>
      </c>
      <c r="M11" s="87">
        <f t="shared" si="3"/>
        <v>1033026</v>
      </c>
      <c r="N11" s="88">
        <f t="shared" si="4"/>
        <v>616615</v>
      </c>
      <c r="O11" s="88">
        <f t="shared" si="4"/>
        <v>1201635</v>
      </c>
      <c r="P11" s="89">
        <f t="shared" si="5"/>
        <v>89099</v>
      </c>
      <c r="Q11" s="89">
        <f t="shared" si="5"/>
        <v>168609</v>
      </c>
      <c r="R11" s="90">
        <f t="shared" si="0"/>
        <v>2537.5102880658437</v>
      </c>
      <c r="S11" s="90">
        <f t="shared" si="1"/>
        <v>4945</v>
      </c>
      <c r="T11" s="90">
        <f t="shared" si="2"/>
        <v>7482.510288065843</v>
      </c>
    </row>
    <row r="12" spans="1:20" ht="14.25">
      <c r="A12" s="10" t="s">
        <v>10</v>
      </c>
      <c r="B12" s="3">
        <v>1456232</v>
      </c>
      <c r="C12" s="3">
        <v>1308652</v>
      </c>
      <c r="D12" s="3">
        <v>2764884</v>
      </c>
      <c r="E12" s="3">
        <v>1613906</v>
      </c>
      <c r="F12" s="3">
        <v>1293909</v>
      </c>
      <c r="G12" s="3">
        <v>2907815</v>
      </c>
      <c r="H12" s="4">
        <v>10.82753297551489</v>
      </c>
      <c r="I12" s="4">
        <v>-1.1265791058279817</v>
      </c>
      <c r="J12" s="5">
        <v>5.1695116323144115</v>
      </c>
      <c r="L12" s="87">
        <f t="shared" si="3"/>
        <v>728116</v>
      </c>
      <c r="M12" s="87">
        <f t="shared" si="3"/>
        <v>654326</v>
      </c>
      <c r="N12" s="88">
        <f t="shared" si="4"/>
        <v>806953</v>
      </c>
      <c r="O12" s="88">
        <f t="shared" si="4"/>
        <v>646954.5</v>
      </c>
      <c r="P12" s="89">
        <f t="shared" si="5"/>
        <v>78837</v>
      </c>
      <c r="Q12" s="89">
        <f t="shared" si="5"/>
        <v>-7371.5</v>
      </c>
      <c r="R12" s="90">
        <f t="shared" si="0"/>
        <v>3320.794238683128</v>
      </c>
      <c r="S12" s="90">
        <f t="shared" si="1"/>
        <v>2662.364197530864</v>
      </c>
      <c r="T12" s="90">
        <f t="shared" si="2"/>
        <v>5983.158436213992</v>
      </c>
    </row>
    <row r="13" spans="1:20" ht="14.25">
      <c r="A13" s="6" t="s">
        <v>11</v>
      </c>
      <c r="B13" s="7">
        <v>2147110</v>
      </c>
      <c r="C13" s="7">
        <v>432930</v>
      </c>
      <c r="D13" s="7">
        <v>2580040</v>
      </c>
      <c r="E13" s="7">
        <v>2532321</v>
      </c>
      <c r="F13" s="7">
        <v>560804</v>
      </c>
      <c r="G13" s="7">
        <v>3093125</v>
      </c>
      <c r="H13" s="8">
        <v>17.940906614006735</v>
      </c>
      <c r="I13" s="8">
        <v>29.53687663132608</v>
      </c>
      <c r="J13" s="9">
        <v>19.886707182834375</v>
      </c>
      <c r="L13" s="87">
        <f t="shared" si="3"/>
        <v>1073555</v>
      </c>
      <c r="M13" s="87">
        <f t="shared" si="3"/>
        <v>216465</v>
      </c>
      <c r="N13" s="88">
        <f t="shared" si="4"/>
        <v>1266160.5</v>
      </c>
      <c r="O13" s="88">
        <f t="shared" si="4"/>
        <v>280402</v>
      </c>
      <c r="P13" s="89">
        <f t="shared" si="5"/>
        <v>192605.5</v>
      </c>
      <c r="Q13" s="89">
        <f t="shared" si="5"/>
        <v>63937</v>
      </c>
      <c r="R13" s="90">
        <f t="shared" si="0"/>
        <v>5210.537037037037</v>
      </c>
      <c r="S13" s="90">
        <f t="shared" si="1"/>
        <v>1153.9176954732511</v>
      </c>
      <c r="T13" s="90">
        <f t="shared" si="2"/>
        <v>6364.4547325102885</v>
      </c>
    </row>
    <row r="14" spans="1:20" ht="14.25">
      <c r="A14" s="10" t="s">
        <v>12</v>
      </c>
      <c r="B14" s="3">
        <v>1701455</v>
      </c>
      <c r="C14" s="3">
        <v>543596</v>
      </c>
      <c r="D14" s="3">
        <v>2245051</v>
      </c>
      <c r="E14" s="3">
        <v>1813758</v>
      </c>
      <c r="F14" s="3">
        <v>699406</v>
      </c>
      <c r="G14" s="3">
        <v>2513164</v>
      </c>
      <c r="H14" s="4">
        <v>6.600409649388318</v>
      </c>
      <c r="I14" s="4">
        <v>28.662830484403855</v>
      </c>
      <c r="J14" s="5">
        <v>11.94240130847807</v>
      </c>
      <c r="L14" s="87">
        <f t="shared" si="3"/>
        <v>850727.5</v>
      </c>
      <c r="M14" s="87">
        <f t="shared" si="3"/>
        <v>271798</v>
      </c>
      <c r="N14" s="88">
        <f t="shared" si="4"/>
        <v>906879</v>
      </c>
      <c r="O14" s="88">
        <f t="shared" si="4"/>
        <v>349703</v>
      </c>
      <c r="P14" s="89">
        <f t="shared" si="5"/>
        <v>56151.5</v>
      </c>
      <c r="Q14" s="89">
        <f t="shared" si="5"/>
        <v>77905</v>
      </c>
      <c r="R14" s="90">
        <f t="shared" si="0"/>
        <v>3732.0123456790125</v>
      </c>
      <c r="S14" s="90">
        <f t="shared" si="1"/>
        <v>1439.1069958847736</v>
      </c>
      <c r="T14" s="90">
        <f t="shared" si="2"/>
        <v>5171.119341563786</v>
      </c>
    </row>
    <row r="15" spans="1:20" ht="14.25">
      <c r="A15" s="6" t="s">
        <v>13</v>
      </c>
      <c r="B15" s="7">
        <v>565492</v>
      </c>
      <c r="C15" s="7">
        <v>6847</v>
      </c>
      <c r="D15" s="7">
        <v>572339</v>
      </c>
      <c r="E15" s="7">
        <v>682748</v>
      </c>
      <c r="F15" s="7">
        <v>8015</v>
      </c>
      <c r="G15" s="7">
        <v>690763</v>
      </c>
      <c r="H15" s="8">
        <v>20.735218181689575</v>
      </c>
      <c r="I15" s="8">
        <v>17.058565795238792</v>
      </c>
      <c r="J15" s="9">
        <v>20.691233691920345</v>
      </c>
      <c r="L15" s="87">
        <f t="shared" si="3"/>
        <v>282746</v>
      </c>
      <c r="M15" s="87">
        <f t="shared" si="3"/>
        <v>3423.5</v>
      </c>
      <c r="N15" s="88">
        <f t="shared" si="4"/>
        <v>341374</v>
      </c>
      <c r="O15" s="88">
        <f t="shared" si="4"/>
        <v>4007.5</v>
      </c>
      <c r="P15" s="89">
        <f t="shared" si="5"/>
        <v>58628</v>
      </c>
      <c r="Q15" s="89">
        <f t="shared" si="5"/>
        <v>584</v>
      </c>
      <c r="R15" s="90">
        <f t="shared" si="0"/>
        <v>1404.8312757201645</v>
      </c>
      <c r="S15" s="90">
        <f t="shared" si="1"/>
        <v>16.491769547325102</v>
      </c>
      <c r="T15" s="90">
        <f t="shared" si="2"/>
        <v>1421.3230452674895</v>
      </c>
    </row>
    <row r="16" spans="1:20" ht="14.25">
      <c r="A16" s="10" t="s">
        <v>14</v>
      </c>
      <c r="B16" s="3">
        <v>1314859</v>
      </c>
      <c r="C16" s="3">
        <v>210938</v>
      </c>
      <c r="D16" s="3">
        <v>1525797</v>
      </c>
      <c r="E16" s="3">
        <v>1449141</v>
      </c>
      <c r="F16" s="3">
        <v>226199</v>
      </c>
      <c r="G16" s="3">
        <v>1675340</v>
      </c>
      <c r="H16" s="4">
        <v>10.212653980388772</v>
      </c>
      <c r="I16" s="4">
        <v>7.234827295224189</v>
      </c>
      <c r="J16" s="5">
        <v>9.80097614558162</v>
      </c>
      <c r="L16" s="87">
        <f t="shared" si="3"/>
        <v>657429.5</v>
      </c>
      <c r="M16" s="87">
        <f t="shared" si="3"/>
        <v>105469</v>
      </c>
      <c r="N16" s="88">
        <f t="shared" si="4"/>
        <v>724570.5</v>
      </c>
      <c r="O16" s="88">
        <f t="shared" si="4"/>
        <v>113099.5</v>
      </c>
      <c r="P16" s="89">
        <f t="shared" si="5"/>
        <v>67141</v>
      </c>
      <c r="Q16" s="89">
        <f t="shared" si="5"/>
        <v>7630.5</v>
      </c>
      <c r="R16" s="90">
        <f t="shared" si="0"/>
        <v>2981.7716049382716</v>
      </c>
      <c r="S16" s="90">
        <f t="shared" si="1"/>
        <v>465.43004115226336</v>
      </c>
      <c r="T16" s="90">
        <f t="shared" si="2"/>
        <v>3447.201646090535</v>
      </c>
    </row>
    <row r="17" spans="1:20" ht="14.25">
      <c r="A17" s="6" t="s">
        <v>15</v>
      </c>
      <c r="B17" s="7">
        <v>119125</v>
      </c>
      <c r="C17" s="7">
        <v>0</v>
      </c>
      <c r="D17" s="7">
        <v>119125</v>
      </c>
      <c r="E17" s="7">
        <v>205387</v>
      </c>
      <c r="F17" s="7">
        <v>673</v>
      </c>
      <c r="G17" s="7">
        <v>206060</v>
      </c>
      <c r="H17" s="8">
        <v>72.41301154249737</v>
      </c>
      <c r="I17" s="8">
        <v>0</v>
      </c>
      <c r="J17" s="9">
        <v>72.97796432318992</v>
      </c>
      <c r="L17" s="87">
        <f t="shared" si="3"/>
        <v>59562.5</v>
      </c>
      <c r="M17" s="87">
        <f t="shared" si="3"/>
        <v>0</v>
      </c>
      <c r="N17" s="88">
        <f t="shared" si="4"/>
        <v>102693.5</v>
      </c>
      <c r="O17" s="88">
        <f t="shared" si="4"/>
        <v>336.5</v>
      </c>
      <c r="P17" s="89">
        <f t="shared" si="5"/>
        <v>43131</v>
      </c>
      <c r="Q17" s="89">
        <f t="shared" si="5"/>
        <v>336.5</v>
      </c>
      <c r="R17" s="90">
        <f t="shared" si="0"/>
        <v>422.60699588477365</v>
      </c>
      <c r="S17" s="90">
        <f t="shared" si="1"/>
        <v>1.3847736625514404</v>
      </c>
      <c r="T17" s="90">
        <f t="shared" si="2"/>
        <v>423.9917695473251</v>
      </c>
    </row>
    <row r="18" spans="1:20" ht="14.25">
      <c r="A18" s="10" t="s">
        <v>16</v>
      </c>
      <c r="B18" s="3">
        <v>135266</v>
      </c>
      <c r="C18" s="3">
        <v>3103</v>
      </c>
      <c r="D18" s="3">
        <v>138369</v>
      </c>
      <c r="E18" s="3">
        <v>213374</v>
      </c>
      <c r="F18" s="3">
        <v>2371</v>
      </c>
      <c r="G18" s="3">
        <v>215745</v>
      </c>
      <c r="H18" s="4">
        <v>57.744000709712715</v>
      </c>
      <c r="I18" s="4">
        <v>-23.590074121817594</v>
      </c>
      <c r="J18" s="5">
        <v>55.92003989332871</v>
      </c>
      <c r="L18" s="87">
        <f t="shared" si="3"/>
        <v>67633</v>
      </c>
      <c r="M18" s="87">
        <f t="shared" si="3"/>
        <v>1551.5</v>
      </c>
      <c r="N18" s="88">
        <f t="shared" si="4"/>
        <v>106687</v>
      </c>
      <c r="O18" s="88">
        <f t="shared" si="4"/>
        <v>1185.5</v>
      </c>
      <c r="P18" s="89">
        <f t="shared" si="5"/>
        <v>39054</v>
      </c>
      <c r="Q18" s="89">
        <f t="shared" si="5"/>
        <v>-366</v>
      </c>
      <c r="R18" s="90">
        <f t="shared" si="0"/>
        <v>439.0411522633745</v>
      </c>
      <c r="S18" s="90">
        <f t="shared" si="1"/>
        <v>4.878600823045267</v>
      </c>
      <c r="T18" s="90">
        <f t="shared" si="2"/>
        <v>443.91975308641975</v>
      </c>
    </row>
    <row r="19" spans="1:20" ht="14.25">
      <c r="A19" s="6" t="s">
        <v>17</v>
      </c>
      <c r="B19" s="7">
        <v>56782</v>
      </c>
      <c r="C19" s="7">
        <v>6907</v>
      </c>
      <c r="D19" s="7">
        <v>63689</v>
      </c>
      <c r="E19" s="7">
        <v>82899</v>
      </c>
      <c r="F19" s="7">
        <v>4491</v>
      </c>
      <c r="G19" s="7">
        <v>87390</v>
      </c>
      <c r="H19" s="8">
        <v>45.99520974956853</v>
      </c>
      <c r="I19" s="8">
        <v>-34.97900680469089</v>
      </c>
      <c r="J19" s="9">
        <v>37.213647568653926</v>
      </c>
      <c r="L19" s="87">
        <f t="shared" si="3"/>
        <v>28391</v>
      </c>
      <c r="M19" s="87">
        <f t="shared" si="3"/>
        <v>3453.5</v>
      </c>
      <c r="N19" s="88">
        <f t="shared" si="4"/>
        <v>41449.5</v>
      </c>
      <c r="O19" s="88">
        <f t="shared" si="4"/>
        <v>2245.5</v>
      </c>
      <c r="P19" s="89">
        <f t="shared" si="5"/>
        <v>13058.5</v>
      </c>
      <c r="Q19" s="89">
        <f t="shared" si="5"/>
        <v>-1208</v>
      </c>
      <c r="R19" s="90">
        <f t="shared" si="0"/>
        <v>170.57407407407408</v>
      </c>
      <c r="S19" s="90">
        <f t="shared" si="1"/>
        <v>9.24074074074074</v>
      </c>
      <c r="T19" s="90">
        <f t="shared" si="2"/>
        <v>179.8148148148148</v>
      </c>
    </row>
    <row r="20" spans="1:20" ht="14.25">
      <c r="A20" s="10" t="s">
        <v>73</v>
      </c>
      <c r="B20" s="3">
        <v>0</v>
      </c>
      <c r="C20" s="3">
        <v>0</v>
      </c>
      <c r="D20" s="3">
        <v>0</v>
      </c>
      <c r="E20" s="3">
        <v>0</v>
      </c>
      <c r="F20" s="3">
        <v>0</v>
      </c>
      <c r="G20" s="3">
        <v>0</v>
      </c>
      <c r="H20" s="4">
        <v>0</v>
      </c>
      <c r="I20" s="4">
        <v>0</v>
      </c>
      <c r="J20" s="5">
        <v>0</v>
      </c>
      <c r="L20" s="87">
        <f t="shared" si="3"/>
        <v>0</v>
      </c>
      <c r="M20" s="87">
        <f t="shared" si="3"/>
        <v>0</v>
      </c>
      <c r="N20" s="88">
        <f t="shared" si="4"/>
        <v>0</v>
      </c>
      <c r="O20" s="88">
        <f t="shared" si="4"/>
        <v>0</v>
      </c>
      <c r="P20" s="89">
        <f t="shared" si="5"/>
        <v>0</v>
      </c>
      <c r="Q20" s="89">
        <f t="shared" si="5"/>
        <v>0</v>
      </c>
      <c r="R20" s="90">
        <f t="shared" si="0"/>
        <v>0</v>
      </c>
      <c r="S20" s="90">
        <f t="shared" si="1"/>
        <v>0</v>
      </c>
      <c r="T20" s="90">
        <f t="shared" si="2"/>
        <v>0</v>
      </c>
    </row>
    <row r="21" spans="1:20" ht="14.25">
      <c r="A21" s="6" t="s">
        <v>18</v>
      </c>
      <c r="B21" s="7">
        <v>157053</v>
      </c>
      <c r="C21" s="7">
        <v>10140</v>
      </c>
      <c r="D21" s="7">
        <v>167193</v>
      </c>
      <c r="E21" s="7">
        <v>172107</v>
      </c>
      <c r="F21" s="7">
        <v>20445</v>
      </c>
      <c r="G21" s="7">
        <v>192552</v>
      </c>
      <c r="H21" s="8">
        <v>9.585299230196176</v>
      </c>
      <c r="I21" s="8">
        <v>101.62721893491124</v>
      </c>
      <c r="J21" s="9">
        <v>15.16750103174176</v>
      </c>
      <c r="L21" s="87">
        <f t="shared" si="3"/>
        <v>78526.5</v>
      </c>
      <c r="M21" s="87">
        <f t="shared" si="3"/>
        <v>5070</v>
      </c>
      <c r="N21" s="88">
        <f t="shared" si="4"/>
        <v>86053.5</v>
      </c>
      <c r="O21" s="88">
        <f t="shared" si="4"/>
        <v>10222.5</v>
      </c>
      <c r="P21" s="89">
        <f t="shared" si="5"/>
        <v>7527</v>
      </c>
      <c r="Q21" s="89">
        <f t="shared" si="5"/>
        <v>5152.5</v>
      </c>
      <c r="R21" s="90">
        <f t="shared" si="0"/>
        <v>354.1296296296296</v>
      </c>
      <c r="S21" s="90">
        <f t="shared" si="1"/>
        <v>42.0679012345679</v>
      </c>
      <c r="T21" s="90">
        <f t="shared" si="2"/>
        <v>396.1975308641975</v>
      </c>
    </row>
    <row r="22" spans="1:20" ht="14.25">
      <c r="A22" s="10" t="s">
        <v>19</v>
      </c>
      <c r="B22" s="3">
        <v>0</v>
      </c>
      <c r="C22" s="3">
        <v>0</v>
      </c>
      <c r="D22" s="3">
        <v>0</v>
      </c>
      <c r="E22" s="3">
        <v>0</v>
      </c>
      <c r="F22" s="3">
        <v>0</v>
      </c>
      <c r="G22" s="3">
        <v>0</v>
      </c>
      <c r="H22" s="4">
        <v>0</v>
      </c>
      <c r="I22" s="4">
        <v>0</v>
      </c>
      <c r="J22" s="5">
        <v>0</v>
      </c>
      <c r="L22" s="87">
        <f t="shared" si="3"/>
        <v>0</v>
      </c>
      <c r="M22" s="87">
        <f t="shared" si="3"/>
        <v>0</v>
      </c>
      <c r="N22" s="88">
        <f t="shared" si="4"/>
        <v>0</v>
      </c>
      <c r="O22" s="88">
        <f t="shared" si="4"/>
        <v>0</v>
      </c>
      <c r="P22" s="89">
        <f t="shared" si="5"/>
        <v>0</v>
      </c>
      <c r="Q22" s="89">
        <f t="shared" si="5"/>
        <v>0</v>
      </c>
      <c r="R22" s="90">
        <f t="shared" si="0"/>
        <v>0</v>
      </c>
      <c r="S22" s="90">
        <f t="shared" si="1"/>
        <v>0</v>
      </c>
      <c r="T22" s="90">
        <f t="shared" si="2"/>
        <v>0</v>
      </c>
    </row>
    <row r="23" spans="1:20" ht="14.25">
      <c r="A23" s="6" t="s">
        <v>20</v>
      </c>
      <c r="B23" s="7">
        <v>281438</v>
      </c>
      <c r="C23" s="7">
        <v>145</v>
      </c>
      <c r="D23" s="7">
        <v>281583</v>
      </c>
      <c r="E23" s="7">
        <v>391511</v>
      </c>
      <c r="F23" s="7">
        <v>1415</v>
      </c>
      <c r="G23" s="7">
        <v>392926</v>
      </c>
      <c r="H23" s="8">
        <v>39.110923187344994</v>
      </c>
      <c r="I23" s="8">
        <v>875.8620689655172</v>
      </c>
      <c r="J23" s="9">
        <v>39.54180472542731</v>
      </c>
      <c r="L23" s="87">
        <f t="shared" si="3"/>
        <v>140719</v>
      </c>
      <c r="M23" s="87">
        <f t="shared" si="3"/>
        <v>72.5</v>
      </c>
      <c r="N23" s="88">
        <f t="shared" si="4"/>
        <v>195755.5</v>
      </c>
      <c r="O23" s="88">
        <f t="shared" si="4"/>
        <v>707.5</v>
      </c>
      <c r="P23" s="89">
        <f t="shared" si="5"/>
        <v>55036.5</v>
      </c>
      <c r="Q23" s="89">
        <f t="shared" si="5"/>
        <v>635</v>
      </c>
      <c r="R23" s="90">
        <f t="shared" si="0"/>
        <v>805.5781893004115</v>
      </c>
      <c r="S23" s="90">
        <f t="shared" si="1"/>
        <v>2.911522633744856</v>
      </c>
      <c r="T23" s="90">
        <f t="shared" si="2"/>
        <v>808.4897119341564</v>
      </c>
    </row>
    <row r="24" spans="1:20" ht="14.25">
      <c r="A24" s="10" t="s">
        <v>21</v>
      </c>
      <c r="B24" s="3">
        <v>83061</v>
      </c>
      <c r="C24" s="3">
        <v>0</v>
      </c>
      <c r="D24" s="3">
        <v>83061</v>
      </c>
      <c r="E24" s="3">
        <v>119156</v>
      </c>
      <c r="F24" s="3">
        <v>0</v>
      </c>
      <c r="G24" s="3">
        <v>119156</v>
      </c>
      <c r="H24" s="4">
        <v>43.45601425458398</v>
      </c>
      <c r="I24" s="4">
        <v>0</v>
      </c>
      <c r="J24" s="5">
        <v>43.45601425458398</v>
      </c>
      <c r="L24" s="87">
        <f t="shared" si="3"/>
        <v>41530.5</v>
      </c>
      <c r="M24" s="87">
        <f t="shared" si="3"/>
        <v>0</v>
      </c>
      <c r="N24" s="88">
        <f t="shared" si="4"/>
        <v>59578</v>
      </c>
      <c r="O24" s="88">
        <f t="shared" si="4"/>
        <v>0</v>
      </c>
      <c r="P24" s="89">
        <f t="shared" si="5"/>
        <v>18047.5</v>
      </c>
      <c r="Q24" s="89">
        <f t="shared" si="5"/>
        <v>0</v>
      </c>
      <c r="R24" s="90">
        <f t="shared" si="0"/>
        <v>245.1769547325103</v>
      </c>
      <c r="S24" s="90">
        <f t="shared" si="1"/>
        <v>0</v>
      </c>
      <c r="T24" s="90">
        <f t="shared" si="2"/>
        <v>245.1769547325103</v>
      </c>
    </row>
    <row r="25" spans="1:20" ht="14.25">
      <c r="A25" s="6" t="s">
        <v>22</v>
      </c>
      <c r="B25" s="7">
        <v>65176</v>
      </c>
      <c r="C25" s="7">
        <v>11228</v>
      </c>
      <c r="D25" s="7">
        <v>76404</v>
      </c>
      <c r="E25" s="7">
        <v>117833</v>
      </c>
      <c r="F25" s="7">
        <v>19014</v>
      </c>
      <c r="G25" s="7">
        <v>136847</v>
      </c>
      <c r="H25" s="8">
        <v>80.79200932858721</v>
      </c>
      <c r="I25" s="8">
        <v>69.34449590309939</v>
      </c>
      <c r="J25" s="9">
        <v>79.10973247473954</v>
      </c>
      <c r="L25" s="87">
        <f t="shared" si="3"/>
        <v>32588</v>
      </c>
      <c r="M25" s="87">
        <f t="shared" si="3"/>
        <v>5614</v>
      </c>
      <c r="N25" s="88">
        <f t="shared" si="4"/>
        <v>58916.5</v>
      </c>
      <c r="O25" s="88">
        <f t="shared" si="4"/>
        <v>9507</v>
      </c>
      <c r="P25" s="89">
        <f t="shared" si="5"/>
        <v>26328.5</v>
      </c>
      <c r="Q25" s="89">
        <f t="shared" si="5"/>
        <v>3893</v>
      </c>
      <c r="R25" s="90">
        <f t="shared" si="0"/>
        <v>242.45473251028807</v>
      </c>
      <c r="S25" s="90">
        <f t="shared" si="1"/>
        <v>39.123456790123456</v>
      </c>
      <c r="T25" s="90">
        <f t="shared" si="2"/>
        <v>281.5781893004115</v>
      </c>
    </row>
    <row r="26" spans="1:20" ht="14.25">
      <c r="A26" s="10" t="s">
        <v>23</v>
      </c>
      <c r="B26" s="3">
        <v>92054</v>
      </c>
      <c r="C26" s="3">
        <v>226</v>
      </c>
      <c r="D26" s="3">
        <v>92280</v>
      </c>
      <c r="E26" s="3">
        <v>103488</v>
      </c>
      <c r="F26" s="3">
        <v>936</v>
      </c>
      <c r="G26" s="3">
        <v>104424</v>
      </c>
      <c r="H26" s="4">
        <v>12.42097030004128</v>
      </c>
      <c r="I26" s="4">
        <v>314.15929203539827</v>
      </c>
      <c r="J26" s="5">
        <v>13.159947984395318</v>
      </c>
      <c r="L26" s="87">
        <f t="shared" si="3"/>
        <v>46027</v>
      </c>
      <c r="M26" s="87">
        <f t="shared" si="3"/>
        <v>113</v>
      </c>
      <c r="N26" s="88">
        <f t="shared" si="4"/>
        <v>51744</v>
      </c>
      <c r="O26" s="88">
        <f t="shared" si="4"/>
        <v>468</v>
      </c>
      <c r="P26" s="89">
        <f t="shared" si="5"/>
        <v>5717</v>
      </c>
      <c r="Q26" s="89">
        <f t="shared" si="5"/>
        <v>355</v>
      </c>
      <c r="R26" s="90">
        <f t="shared" si="0"/>
        <v>212.93827160493828</v>
      </c>
      <c r="S26" s="90">
        <f t="shared" si="1"/>
        <v>1.9259259259259258</v>
      </c>
      <c r="T26" s="90">
        <f t="shared" si="2"/>
        <v>214.8641975308642</v>
      </c>
    </row>
    <row r="27" spans="1:20" ht="14.25">
      <c r="A27" s="6" t="s">
        <v>24</v>
      </c>
      <c r="B27" s="7">
        <v>0</v>
      </c>
      <c r="C27" s="7">
        <v>0</v>
      </c>
      <c r="D27" s="7">
        <v>0</v>
      </c>
      <c r="E27" s="7">
        <v>0</v>
      </c>
      <c r="F27" s="7">
        <v>0</v>
      </c>
      <c r="G27" s="7">
        <v>0</v>
      </c>
      <c r="H27" s="8">
        <v>0</v>
      </c>
      <c r="I27" s="8">
        <v>0</v>
      </c>
      <c r="J27" s="9">
        <v>0</v>
      </c>
      <c r="L27" s="87">
        <f t="shared" si="3"/>
        <v>0</v>
      </c>
      <c r="M27" s="87">
        <f t="shared" si="3"/>
        <v>0</v>
      </c>
      <c r="N27" s="88">
        <f t="shared" si="4"/>
        <v>0</v>
      </c>
      <c r="O27" s="88">
        <f t="shared" si="4"/>
        <v>0</v>
      </c>
      <c r="P27" s="89">
        <f t="shared" si="5"/>
        <v>0</v>
      </c>
      <c r="Q27" s="89">
        <f t="shared" si="5"/>
        <v>0</v>
      </c>
      <c r="R27" s="90">
        <f t="shared" si="0"/>
        <v>0</v>
      </c>
      <c r="S27" s="90">
        <f t="shared" si="1"/>
        <v>0</v>
      </c>
      <c r="T27" s="90">
        <f t="shared" si="2"/>
        <v>0</v>
      </c>
    </row>
    <row r="28" spans="1:20" ht="14.25">
      <c r="A28" s="10" t="s">
        <v>25</v>
      </c>
      <c r="B28" s="3">
        <v>227416</v>
      </c>
      <c r="C28" s="3">
        <v>37612</v>
      </c>
      <c r="D28" s="3">
        <v>265028</v>
      </c>
      <c r="E28" s="3">
        <v>266768</v>
      </c>
      <c r="F28" s="3">
        <v>32633</v>
      </c>
      <c r="G28" s="3">
        <v>299401</v>
      </c>
      <c r="H28" s="4">
        <v>17.30397157631829</v>
      </c>
      <c r="I28" s="4">
        <v>-13.237796447942147</v>
      </c>
      <c r="J28" s="5">
        <v>12.969573026246284</v>
      </c>
      <c r="L28" s="87">
        <f t="shared" si="3"/>
        <v>113708</v>
      </c>
      <c r="M28" s="87">
        <f t="shared" si="3"/>
        <v>18806</v>
      </c>
      <c r="N28" s="88">
        <f t="shared" si="4"/>
        <v>133384</v>
      </c>
      <c r="O28" s="88">
        <f t="shared" si="4"/>
        <v>16316.5</v>
      </c>
      <c r="P28" s="89">
        <f t="shared" si="5"/>
        <v>19676</v>
      </c>
      <c r="Q28" s="89">
        <f t="shared" si="5"/>
        <v>-2489.5</v>
      </c>
      <c r="R28" s="90">
        <f t="shared" si="0"/>
        <v>548.9053497942386</v>
      </c>
      <c r="S28" s="90">
        <f t="shared" si="1"/>
        <v>67.14609053497942</v>
      </c>
      <c r="T28" s="90">
        <f t="shared" si="2"/>
        <v>616.051440329218</v>
      </c>
    </row>
    <row r="29" spans="1:20" ht="14.25">
      <c r="A29" s="6" t="s">
        <v>26</v>
      </c>
      <c r="B29" s="7">
        <v>1011640</v>
      </c>
      <c r="C29" s="7">
        <v>78456</v>
      </c>
      <c r="D29" s="7">
        <v>1090096</v>
      </c>
      <c r="E29" s="7">
        <v>1254962</v>
      </c>
      <c r="F29" s="7">
        <v>83908</v>
      </c>
      <c r="G29" s="7">
        <v>1338870</v>
      </c>
      <c r="H29" s="8">
        <v>24.052232019295403</v>
      </c>
      <c r="I29" s="8">
        <v>6.949117976955237</v>
      </c>
      <c r="J29" s="9">
        <v>22.82129280356959</v>
      </c>
      <c r="L29" s="87">
        <f t="shared" si="3"/>
        <v>505820</v>
      </c>
      <c r="M29" s="87">
        <f t="shared" si="3"/>
        <v>39228</v>
      </c>
      <c r="N29" s="88">
        <f t="shared" si="4"/>
        <v>627481</v>
      </c>
      <c r="O29" s="88">
        <f t="shared" si="4"/>
        <v>41954</v>
      </c>
      <c r="P29" s="89">
        <f t="shared" si="5"/>
        <v>121661</v>
      </c>
      <c r="Q29" s="89">
        <f t="shared" si="5"/>
        <v>2726</v>
      </c>
      <c r="R29" s="90">
        <f t="shared" si="0"/>
        <v>2582.2263374485597</v>
      </c>
      <c r="S29" s="90">
        <f t="shared" si="1"/>
        <v>172.65020576131687</v>
      </c>
      <c r="T29" s="90">
        <f t="shared" si="2"/>
        <v>2754.8765432098767</v>
      </c>
    </row>
    <row r="30" spans="1:20" ht="14.25">
      <c r="A30" s="10" t="s">
        <v>27</v>
      </c>
      <c r="B30" s="3">
        <v>413157</v>
      </c>
      <c r="C30" s="3">
        <v>43873</v>
      </c>
      <c r="D30" s="3">
        <v>457030</v>
      </c>
      <c r="E30" s="3">
        <v>501368</v>
      </c>
      <c r="F30" s="3">
        <v>43073</v>
      </c>
      <c r="G30" s="3">
        <v>544441</v>
      </c>
      <c r="H30" s="4">
        <v>21.350479357725998</v>
      </c>
      <c r="I30" s="4">
        <v>-1.8234449433592415</v>
      </c>
      <c r="J30" s="5">
        <v>19.125877951119183</v>
      </c>
      <c r="L30" s="87">
        <f t="shared" si="3"/>
        <v>206578.5</v>
      </c>
      <c r="M30" s="87">
        <f t="shared" si="3"/>
        <v>21936.5</v>
      </c>
      <c r="N30" s="88">
        <f t="shared" si="4"/>
        <v>250684</v>
      </c>
      <c r="O30" s="88">
        <f t="shared" si="4"/>
        <v>21536.5</v>
      </c>
      <c r="P30" s="89">
        <f t="shared" si="5"/>
        <v>44105.5</v>
      </c>
      <c r="Q30" s="89">
        <f t="shared" si="5"/>
        <v>-400</v>
      </c>
      <c r="R30" s="90">
        <f t="shared" si="0"/>
        <v>1031.6213991769548</v>
      </c>
      <c r="S30" s="90">
        <f t="shared" si="1"/>
        <v>88.6275720164609</v>
      </c>
      <c r="T30" s="90">
        <f t="shared" si="2"/>
        <v>1120.2489711934156</v>
      </c>
    </row>
    <row r="31" spans="1:20" ht="14.25">
      <c r="A31" s="6" t="s">
        <v>64</v>
      </c>
      <c r="B31" s="7">
        <v>191461</v>
      </c>
      <c r="C31" s="7">
        <v>9153</v>
      </c>
      <c r="D31" s="7">
        <v>200614</v>
      </c>
      <c r="E31" s="7">
        <v>271492</v>
      </c>
      <c r="F31" s="7">
        <v>485</v>
      </c>
      <c r="G31" s="7">
        <v>271977</v>
      </c>
      <c r="H31" s="8">
        <v>41.80015773447334</v>
      </c>
      <c r="I31" s="8">
        <v>-94.70119086638262</v>
      </c>
      <c r="J31" s="9">
        <v>35.572293060304865</v>
      </c>
      <c r="L31" s="87">
        <f t="shared" si="3"/>
        <v>95730.5</v>
      </c>
      <c r="M31" s="87">
        <f t="shared" si="3"/>
        <v>4576.5</v>
      </c>
      <c r="N31" s="88">
        <f t="shared" si="4"/>
        <v>135746</v>
      </c>
      <c r="O31" s="88">
        <f t="shared" si="4"/>
        <v>242.5</v>
      </c>
      <c r="P31" s="89">
        <f t="shared" si="5"/>
        <v>40015.5</v>
      </c>
      <c r="Q31" s="89">
        <f t="shared" si="5"/>
        <v>-4334</v>
      </c>
      <c r="R31" s="90">
        <f t="shared" si="0"/>
        <v>558.6255144032922</v>
      </c>
      <c r="S31" s="90">
        <f t="shared" si="1"/>
        <v>0.9979423868312757</v>
      </c>
      <c r="T31" s="90">
        <f t="shared" si="2"/>
        <v>559.6234567901234</v>
      </c>
    </row>
    <row r="32" spans="1:20" ht="14.25">
      <c r="A32" s="10" t="s">
        <v>74</v>
      </c>
      <c r="B32" s="3">
        <v>456</v>
      </c>
      <c r="C32" s="3">
        <v>79720</v>
      </c>
      <c r="D32" s="3">
        <v>80176</v>
      </c>
      <c r="E32" s="3">
        <v>0</v>
      </c>
      <c r="F32" s="3">
        <v>62168</v>
      </c>
      <c r="G32" s="3">
        <v>62168</v>
      </c>
      <c r="H32" s="4">
        <v>-100</v>
      </c>
      <c r="I32" s="4">
        <v>-22.017059708981435</v>
      </c>
      <c r="J32" s="5">
        <v>-22.46058670923967</v>
      </c>
      <c r="L32" s="87">
        <f t="shared" si="3"/>
        <v>228</v>
      </c>
      <c r="M32" s="87">
        <f t="shared" si="3"/>
        <v>39860</v>
      </c>
      <c r="N32" s="88">
        <f t="shared" si="4"/>
        <v>0</v>
      </c>
      <c r="O32" s="88">
        <f t="shared" si="4"/>
        <v>31084</v>
      </c>
      <c r="P32" s="89">
        <f t="shared" si="5"/>
        <v>-228</v>
      </c>
      <c r="Q32" s="89">
        <f t="shared" si="5"/>
        <v>-8776</v>
      </c>
      <c r="R32" s="90">
        <f t="shared" si="0"/>
        <v>0</v>
      </c>
      <c r="S32" s="90">
        <f t="shared" si="1"/>
        <v>127.91769547325103</v>
      </c>
      <c r="T32" s="90">
        <f t="shared" si="2"/>
        <v>127.91769547325103</v>
      </c>
    </row>
    <row r="33" spans="1:20" ht="14.25">
      <c r="A33" s="6" t="s">
        <v>60</v>
      </c>
      <c r="B33" s="7">
        <v>73323</v>
      </c>
      <c r="C33" s="7">
        <v>0</v>
      </c>
      <c r="D33" s="7">
        <v>73323</v>
      </c>
      <c r="E33" s="7">
        <v>109104</v>
      </c>
      <c r="F33" s="7">
        <v>0</v>
      </c>
      <c r="G33" s="7">
        <v>109104</v>
      </c>
      <c r="H33" s="8">
        <v>48.79914897099137</v>
      </c>
      <c r="I33" s="8">
        <v>0</v>
      </c>
      <c r="J33" s="9">
        <v>48.79914897099137</v>
      </c>
      <c r="L33" s="87">
        <f t="shared" si="3"/>
        <v>36661.5</v>
      </c>
      <c r="M33" s="87">
        <f t="shared" si="3"/>
        <v>0</v>
      </c>
      <c r="N33" s="88">
        <f t="shared" si="4"/>
        <v>54552</v>
      </c>
      <c r="O33" s="88">
        <f t="shared" si="4"/>
        <v>0</v>
      </c>
      <c r="P33" s="89">
        <f t="shared" si="5"/>
        <v>17890.5</v>
      </c>
      <c r="Q33" s="89">
        <f t="shared" si="5"/>
        <v>0</v>
      </c>
      <c r="R33" s="90">
        <f t="shared" si="0"/>
        <v>224.49382716049382</v>
      </c>
      <c r="S33" s="90">
        <f t="shared" si="1"/>
        <v>0</v>
      </c>
      <c r="T33" s="90">
        <f t="shared" si="2"/>
        <v>224.49382716049382</v>
      </c>
    </row>
    <row r="34" spans="1:20" ht="14.25">
      <c r="A34" s="10" t="s">
        <v>28</v>
      </c>
      <c r="B34" s="3">
        <v>616903</v>
      </c>
      <c r="C34" s="3">
        <v>89088</v>
      </c>
      <c r="D34" s="3">
        <v>705991</v>
      </c>
      <c r="E34" s="3">
        <v>127479</v>
      </c>
      <c r="F34" s="3">
        <v>13860</v>
      </c>
      <c r="G34" s="3">
        <v>141339</v>
      </c>
      <c r="H34" s="4">
        <v>-79.33564920254886</v>
      </c>
      <c r="I34" s="4">
        <v>-84.44234913793103</v>
      </c>
      <c r="J34" s="5">
        <v>-79.98005640298531</v>
      </c>
      <c r="L34" s="87">
        <f t="shared" si="3"/>
        <v>308451.5</v>
      </c>
      <c r="M34" s="87">
        <f t="shared" si="3"/>
        <v>44544</v>
      </c>
      <c r="N34" s="88">
        <f t="shared" si="4"/>
        <v>63739.5</v>
      </c>
      <c r="O34" s="88">
        <f t="shared" si="4"/>
        <v>6930</v>
      </c>
      <c r="P34" s="89">
        <f t="shared" si="5"/>
        <v>-244712</v>
      </c>
      <c r="Q34" s="89">
        <f t="shared" si="5"/>
        <v>-37614</v>
      </c>
      <c r="R34" s="90">
        <f t="shared" si="0"/>
        <v>262.3024691358025</v>
      </c>
      <c r="S34" s="90">
        <f t="shared" si="1"/>
        <v>28.51851851851852</v>
      </c>
      <c r="T34" s="90">
        <f t="shared" si="2"/>
        <v>290.820987654321</v>
      </c>
    </row>
    <row r="35" spans="1:20" ht="14.25">
      <c r="A35" s="6" t="s">
        <v>59</v>
      </c>
      <c r="B35" s="7">
        <v>146790</v>
      </c>
      <c r="C35" s="7">
        <v>3183</v>
      </c>
      <c r="D35" s="7">
        <v>149973</v>
      </c>
      <c r="E35" s="7">
        <v>240137</v>
      </c>
      <c r="F35" s="7">
        <v>1470</v>
      </c>
      <c r="G35" s="7">
        <v>241607</v>
      </c>
      <c r="H35" s="8">
        <v>63.59220655357994</v>
      </c>
      <c r="I35" s="8">
        <v>-53.817153628652214</v>
      </c>
      <c r="J35" s="9">
        <v>61.100331392984074</v>
      </c>
      <c r="L35" s="87">
        <f t="shared" si="3"/>
        <v>73395</v>
      </c>
      <c r="M35" s="87">
        <f t="shared" si="3"/>
        <v>1591.5</v>
      </c>
      <c r="N35" s="88">
        <f t="shared" si="4"/>
        <v>120068.5</v>
      </c>
      <c r="O35" s="88">
        <f t="shared" si="4"/>
        <v>735</v>
      </c>
      <c r="P35" s="89">
        <f t="shared" si="5"/>
        <v>46673.5</v>
      </c>
      <c r="Q35" s="89">
        <f t="shared" si="5"/>
        <v>-856.5</v>
      </c>
      <c r="R35" s="90">
        <f t="shared" si="0"/>
        <v>494.1090534979424</v>
      </c>
      <c r="S35" s="90">
        <f t="shared" si="1"/>
        <v>3.0246913580246915</v>
      </c>
      <c r="T35" s="90">
        <f t="shared" si="2"/>
        <v>497.1337448559671</v>
      </c>
    </row>
    <row r="36" spans="1:20" ht="14.25">
      <c r="A36" s="10" t="s">
        <v>29</v>
      </c>
      <c r="B36" s="3">
        <v>29967</v>
      </c>
      <c r="C36" s="3">
        <v>15332</v>
      </c>
      <c r="D36" s="3">
        <v>45299</v>
      </c>
      <c r="E36" s="3">
        <v>40690</v>
      </c>
      <c r="F36" s="3">
        <v>19858</v>
      </c>
      <c r="G36" s="3">
        <v>60548</v>
      </c>
      <c r="H36" s="4">
        <v>35.7826942970601</v>
      </c>
      <c r="I36" s="4">
        <v>29.519958257239757</v>
      </c>
      <c r="J36" s="5">
        <v>33.662994768096425</v>
      </c>
      <c r="L36" s="87">
        <f t="shared" si="3"/>
        <v>14983.5</v>
      </c>
      <c r="M36" s="87">
        <f t="shared" si="3"/>
        <v>7666</v>
      </c>
      <c r="N36" s="88">
        <f t="shared" si="4"/>
        <v>20345</v>
      </c>
      <c r="O36" s="88">
        <f t="shared" si="4"/>
        <v>9929</v>
      </c>
      <c r="P36" s="89">
        <f t="shared" si="5"/>
        <v>5361.5</v>
      </c>
      <c r="Q36" s="89">
        <f t="shared" si="5"/>
        <v>2263</v>
      </c>
      <c r="R36" s="90">
        <f t="shared" si="0"/>
        <v>83.72427983539094</v>
      </c>
      <c r="S36" s="90">
        <f t="shared" si="1"/>
        <v>40.86008230452675</v>
      </c>
      <c r="T36" s="90">
        <f t="shared" si="2"/>
        <v>124.58436213991769</v>
      </c>
    </row>
    <row r="37" spans="1:20" ht="14.25">
      <c r="A37" s="6" t="s">
        <v>30</v>
      </c>
      <c r="B37" s="7">
        <v>116150</v>
      </c>
      <c r="C37" s="7">
        <v>0</v>
      </c>
      <c r="D37" s="7">
        <v>116150</v>
      </c>
      <c r="E37" s="7">
        <v>166712</v>
      </c>
      <c r="F37" s="7">
        <v>433</v>
      </c>
      <c r="G37" s="7">
        <v>167145</v>
      </c>
      <c r="H37" s="8">
        <v>43.531640120533794</v>
      </c>
      <c r="I37" s="8">
        <v>0</v>
      </c>
      <c r="J37" s="9">
        <v>43.90443392165304</v>
      </c>
      <c r="L37" s="87">
        <f t="shared" si="3"/>
        <v>58075</v>
      </c>
      <c r="M37" s="87">
        <f t="shared" si="3"/>
        <v>0</v>
      </c>
      <c r="N37" s="88">
        <f t="shared" si="4"/>
        <v>83356</v>
      </c>
      <c r="O37" s="88">
        <f t="shared" si="4"/>
        <v>216.5</v>
      </c>
      <c r="P37" s="89">
        <f t="shared" si="5"/>
        <v>25281</v>
      </c>
      <c r="Q37" s="89">
        <f t="shared" si="5"/>
        <v>216.5</v>
      </c>
      <c r="R37" s="90">
        <f t="shared" si="0"/>
        <v>343.02880658436214</v>
      </c>
      <c r="S37" s="90">
        <f t="shared" si="1"/>
        <v>0.8909465020576132</v>
      </c>
      <c r="T37" s="90">
        <f t="shared" si="2"/>
        <v>343.91975308641975</v>
      </c>
    </row>
    <row r="38" spans="1:20" ht="14.25">
      <c r="A38" s="10" t="s">
        <v>31</v>
      </c>
      <c r="B38" s="3">
        <v>324914</v>
      </c>
      <c r="C38" s="3">
        <v>0</v>
      </c>
      <c r="D38" s="3">
        <v>324914</v>
      </c>
      <c r="E38" s="3">
        <v>363419</v>
      </c>
      <c r="F38" s="3">
        <v>0</v>
      </c>
      <c r="G38" s="3">
        <v>363419</v>
      </c>
      <c r="H38" s="4">
        <v>11.850828219159531</v>
      </c>
      <c r="I38" s="4">
        <v>0</v>
      </c>
      <c r="J38" s="5">
        <v>11.850828219159531</v>
      </c>
      <c r="L38" s="87">
        <f t="shared" si="3"/>
        <v>162457</v>
      </c>
      <c r="M38" s="87">
        <f t="shared" si="3"/>
        <v>0</v>
      </c>
      <c r="N38" s="88">
        <f t="shared" si="4"/>
        <v>181709.5</v>
      </c>
      <c r="O38" s="88">
        <f t="shared" si="4"/>
        <v>0</v>
      </c>
      <c r="P38" s="89">
        <f t="shared" si="5"/>
        <v>19252.5</v>
      </c>
      <c r="Q38" s="89">
        <f t="shared" si="5"/>
        <v>0</v>
      </c>
      <c r="R38" s="90">
        <f t="shared" si="0"/>
        <v>747.7757201646091</v>
      </c>
      <c r="S38" s="90">
        <f t="shared" si="1"/>
        <v>0</v>
      </c>
      <c r="T38" s="90">
        <f t="shared" si="2"/>
        <v>747.7757201646091</v>
      </c>
    </row>
    <row r="39" spans="1:20" ht="14.25">
      <c r="A39" s="6" t="s">
        <v>32</v>
      </c>
      <c r="B39" s="7">
        <v>31479</v>
      </c>
      <c r="C39" s="7">
        <v>0</v>
      </c>
      <c r="D39" s="7">
        <v>31479</v>
      </c>
      <c r="E39" s="7">
        <v>42114</v>
      </c>
      <c r="F39" s="7">
        <v>1520</v>
      </c>
      <c r="G39" s="7">
        <v>43634</v>
      </c>
      <c r="H39" s="8">
        <v>33.7844277137139</v>
      </c>
      <c r="I39" s="8">
        <v>0</v>
      </c>
      <c r="J39" s="9">
        <v>38.61304361637917</v>
      </c>
      <c r="L39" s="87">
        <f t="shared" si="3"/>
        <v>15739.5</v>
      </c>
      <c r="M39" s="87">
        <f t="shared" si="3"/>
        <v>0</v>
      </c>
      <c r="N39" s="88">
        <f t="shared" si="4"/>
        <v>21057</v>
      </c>
      <c r="O39" s="88">
        <f t="shared" si="4"/>
        <v>760</v>
      </c>
      <c r="P39" s="89">
        <f t="shared" si="5"/>
        <v>5317.5</v>
      </c>
      <c r="Q39" s="89">
        <f t="shared" si="5"/>
        <v>760</v>
      </c>
      <c r="R39" s="90">
        <f t="shared" si="0"/>
        <v>86.65432098765432</v>
      </c>
      <c r="S39" s="90">
        <f t="shared" si="1"/>
        <v>3.1275720164609053</v>
      </c>
      <c r="T39" s="90">
        <f t="shared" si="2"/>
        <v>89.78189300411522</v>
      </c>
    </row>
    <row r="40" spans="1:20" ht="14.25">
      <c r="A40" s="10" t="s">
        <v>33</v>
      </c>
      <c r="B40" s="3">
        <v>1124390</v>
      </c>
      <c r="C40" s="3">
        <v>392409</v>
      </c>
      <c r="D40" s="3">
        <v>1516799</v>
      </c>
      <c r="E40" s="3">
        <v>1240054</v>
      </c>
      <c r="F40" s="3">
        <v>308287</v>
      </c>
      <c r="G40" s="3">
        <v>1548341</v>
      </c>
      <c r="H40" s="4">
        <v>10.286822188030843</v>
      </c>
      <c r="I40" s="4">
        <v>-21.43732687068849</v>
      </c>
      <c r="J40" s="5">
        <v>2.0795108646564247</v>
      </c>
      <c r="L40" s="87">
        <f t="shared" si="3"/>
        <v>562195</v>
      </c>
      <c r="M40" s="87">
        <f t="shared" si="3"/>
        <v>196204.5</v>
      </c>
      <c r="N40" s="88">
        <f t="shared" si="4"/>
        <v>620027</v>
      </c>
      <c r="O40" s="88">
        <f t="shared" si="4"/>
        <v>154143.5</v>
      </c>
      <c r="P40" s="89">
        <f t="shared" si="5"/>
        <v>57832</v>
      </c>
      <c r="Q40" s="89">
        <f t="shared" si="5"/>
        <v>-42061</v>
      </c>
      <c r="R40" s="90">
        <f t="shared" si="0"/>
        <v>2551.551440329218</v>
      </c>
      <c r="S40" s="90">
        <f t="shared" si="1"/>
        <v>634.335390946502</v>
      </c>
      <c r="T40" s="90">
        <f t="shared" si="2"/>
        <v>3185.8868312757204</v>
      </c>
    </row>
    <row r="41" spans="1:20" ht="14.25">
      <c r="A41" s="6" t="s">
        <v>34</v>
      </c>
      <c r="B41" s="7">
        <v>0</v>
      </c>
      <c r="C41" s="7">
        <v>1072</v>
      </c>
      <c r="D41" s="7">
        <v>1072</v>
      </c>
      <c r="E41" s="7">
        <v>0</v>
      </c>
      <c r="F41" s="7">
        <v>1785</v>
      </c>
      <c r="G41" s="7">
        <v>1785</v>
      </c>
      <c r="H41" s="8">
        <v>0</v>
      </c>
      <c r="I41" s="8">
        <v>66.51119402985076</v>
      </c>
      <c r="J41" s="9">
        <v>66.51119402985076</v>
      </c>
      <c r="L41" s="87">
        <f t="shared" si="3"/>
        <v>0</v>
      </c>
      <c r="M41" s="87">
        <f t="shared" si="3"/>
        <v>536</v>
      </c>
      <c r="N41" s="88">
        <f t="shared" si="4"/>
        <v>0</v>
      </c>
      <c r="O41" s="88">
        <f t="shared" si="4"/>
        <v>892.5</v>
      </c>
      <c r="P41" s="89">
        <f t="shared" si="5"/>
        <v>0</v>
      </c>
      <c r="Q41" s="89">
        <f t="shared" si="5"/>
        <v>356.5</v>
      </c>
      <c r="R41" s="90">
        <f t="shared" si="0"/>
        <v>0</v>
      </c>
      <c r="S41" s="90">
        <f t="shared" si="1"/>
        <v>3.6728395061728394</v>
      </c>
      <c r="T41" s="90">
        <f t="shared" si="2"/>
        <v>3.6728395061728394</v>
      </c>
    </row>
    <row r="42" spans="1:20" ht="14.25">
      <c r="A42" s="10" t="s">
        <v>35</v>
      </c>
      <c r="B42" s="3">
        <v>423555</v>
      </c>
      <c r="C42" s="3">
        <v>114099</v>
      </c>
      <c r="D42" s="3">
        <v>537654</v>
      </c>
      <c r="E42" s="3">
        <v>486891</v>
      </c>
      <c r="F42" s="3">
        <v>116295</v>
      </c>
      <c r="G42" s="3">
        <v>603186</v>
      </c>
      <c r="H42" s="4">
        <v>14.953429896943726</v>
      </c>
      <c r="I42" s="4">
        <v>1.9246443877685169</v>
      </c>
      <c r="J42" s="5">
        <v>12.188507850773918</v>
      </c>
      <c r="L42" s="87">
        <f t="shared" si="3"/>
        <v>211777.5</v>
      </c>
      <c r="M42" s="87">
        <f t="shared" si="3"/>
        <v>57049.5</v>
      </c>
      <c r="N42" s="88">
        <f t="shared" si="4"/>
        <v>243445.5</v>
      </c>
      <c r="O42" s="88">
        <f t="shared" si="4"/>
        <v>58147.5</v>
      </c>
      <c r="P42" s="89">
        <f t="shared" si="5"/>
        <v>31668</v>
      </c>
      <c r="Q42" s="89">
        <f t="shared" si="5"/>
        <v>1098</v>
      </c>
      <c r="R42" s="90">
        <f t="shared" si="0"/>
        <v>1001.8333333333334</v>
      </c>
      <c r="S42" s="90">
        <f t="shared" si="1"/>
        <v>239.29012345679013</v>
      </c>
      <c r="T42" s="90">
        <f t="shared" si="2"/>
        <v>1241.1234567901236</v>
      </c>
    </row>
    <row r="43" spans="1:20" ht="14.25">
      <c r="A43" s="6" t="s">
        <v>36</v>
      </c>
      <c r="B43" s="7">
        <v>427502</v>
      </c>
      <c r="C43" s="7">
        <v>11927</v>
      </c>
      <c r="D43" s="7">
        <v>439429</v>
      </c>
      <c r="E43" s="7">
        <v>490302</v>
      </c>
      <c r="F43" s="7">
        <v>2289</v>
      </c>
      <c r="G43" s="7">
        <v>492591</v>
      </c>
      <c r="H43" s="8">
        <v>14.689989754433896</v>
      </c>
      <c r="I43" s="8">
        <v>-80.8082501886476</v>
      </c>
      <c r="J43" s="9">
        <v>12.097972596255595</v>
      </c>
      <c r="L43" s="87">
        <f t="shared" si="3"/>
        <v>213751</v>
      </c>
      <c r="M43" s="87">
        <f t="shared" si="3"/>
        <v>5963.5</v>
      </c>
      <c r="N43" s="88">
        <f t="shared" si="4"/>
        <v>245151</v>
      </c>
      <c r="O43" s="88">
        <f t="shared" si="4"/>
        <v>1144.5</v>
      </c>
      <c r="P43" s="89">
        <f t="shared" si="5"/>
        <v>31400</v>
      </c>
      <c r="Q43" s="89">
        <f t="shared" si="5"/>
        <v>-4819</v>
      </c>
      <c r="R43" s="90">
        <f t="shared" si="0"/>
        <v>1008.8518518518518</v>
      </c>
      <c r="S43" s="90">
        <f t="shared" si="1"/>
        <v>4.709876543209877</v>
      </c>
      <c r="T43" s="90">
        <f t="shared" si="2"/>
        <v>1013.5617283950618</v>
      </c>
    </row>
    <row r="44" spans="1:20" ht="14.25">
      <c r="A44" s="10" t="s">
        <v>66</v>
      </c>
      <c r="B44" s="3">
        <v>410192</v>
      </c>
      <c r="C44" s="3">
        <v>364</v>
      </c>
      <c r="D44" s="3">
        <v>410556</v>
      </c>
      <c r="E44" s="3">
        <v>472448</v>
      </c>
      <c r="F44" s="3">
        <v>3314</v>
      </c>
      <c r="G44" s="3">
        <v>475762</v>
      </c>
      <c r="H44" s="4">
        <v>15.177282833404846</v>
      </c>
      <c r="I44" s="4">
        <v>810.4395604395604</v>
      </c>
      <c r="J44" s="5">
        <v>15.882364403394423</v>
      </c>
      <c r="L44" s="87">
        <f t="shared" si="3"/>
        <v>205096</v>
      </c>
      <c r="M44" s="87">
        <f t="shared" si="3"/>
        <v>182</v>
      </c>
      <c r="N44" s="88">
        <f t="shared" si="4"/>
        <v>236224</v>
      </c>
      <c r="O44" s="88">
        <f t="shared" si="4"/>
        <v>1657</v>
      </c>
      <c r="P44" s="89">
        <f t="shared" si="5"/>
        <v>31128</v>
      </c>
      <c r="Q44" s="89">
        <f t="shared" si="5"/>
        <v>1475</v>
      </c>
      <c r="R44" s="90">
        <f t="shared" si="0"/>
        <v>972.1152263374486</v>
      </c>
      <c r="S44" s="90">
        <f t="shared" si="1"/>
        <v>6.818930041152264</v>
      </c>
      <c r="T44" s="90">
        <f t="shared" si="2"/>
        <v>978.9341563786008</v>
      </c>
    </row>
    <row r="45" spans="1:20" ht="14.25">
      <c r="A45" s="6" t="s">
        <v>67</v>
      </c>
      <c r="B45" s="7">
        <v>243893</v>
      </c>
      <c r="C45" s="7">
        <v>299</v>
      </c>
      <c r="D45" s="7">
        <v>244192</v>
      </c>
      <c r="E45" s="7">
        <v>322613</v>
      </c>
      <c r="F45" s="7">
        <v>1159</v>
      </c>
      <c r="G45" s="7">
        <v>323772</v>
      </c>
      <c r="H45" s="8">
        <v>32.276449098580116</v>
      </c>
      <c r="I45" s="8">
        <v>287.6254180602007</v>
      </c>
      <c r="J45" s="9">
        <v>32.58911020836063</v>
      </c>
      <c r="L45" s="87">
        <f t="shared" si="3"/>
        <v>121946.5</v>
      </c>
      <c r="M45" s="87">
        <f t="shared" si="3"/>
        <v>149.5</v>
      </c>
      <c r="N45" s="88">
        <f t="shared" si="4"/>
        <v>161306.5</v>
      </c>
      <c r="O45" s="88">
        <f t="shared" si="4"/>
        <v>579.5</v>
      </c>
      <c r="P45" s="89">
        <f t="shared" si="5"/>
        <v>39360</v>
      </c>
      <c r="Q45" s="89">
        <f t="shared" si="5"/>
        <v>430</v>
      </c>
      <c r="R45" s="90">
        <f t="shared" si="0"/>
        <v>663.812757201646</v>
      </c>
      <c r="S45" s="90">
        <f t="shared" si="1"/>
        <v>2.3847736625514404</v>
      </c>
      <c r="T45" s="90">
        <f t="shared" si="2"/>
        <v>666.1975308641975</v>
      </c>
    </row>
    <row r="46" spans="1:20" ht="14.25">
      <c r="A46" s="10" t="s">
        <v>37</v>
      </c>
      <c r="B46" s="3">
        <v>267885</v>
      </c>
      <c r="C46" s="3">
        <v>8135</v>
      </c>
      <c r="D46" s="3">
        <v>276020</v>
      </c>
      <c r="E46" s="3">
        <v>365068</v>
      </c>
      <c r="F46" s="3">
        <v>9314</v>
      </c>
      <c r="G46" s="3">
        <v>374382</v>
      </c>
      <c r="H46" s="4">
        <v>36.277880433768225</v>
      </c>
      <c r="I46" s="4">
        <v>14.492931776275352</v>
      </c>
      <c r="J46" s="5">
        <v>35.63582349105137</v>
      </c>
      <c r="L46" s="87">
        <f t="shared" si="3"/>
        <v>133942.5</v>
      </c>
      <c r="M46" s="87">
        <f t="shared" si="3"/>
        <v>4067.5</v>
      </c>
      <c r="N46" s="88">
        <f t="shared" si="4"/>
        <v>182534</v>
      </c>
      <c r="O46" s="88">
        <f t="shared" si="4"/>
        <v>4657</v>
      </c>
      <c r="P46" s="89">
        <f t="shared" si="5"/>
        <v>48591.5</v>
      </c>
      <c r="Q46" s="89">
        <f t="shared" si="5"/>
        <v>589.5</v>
      </c>
      <c r="R46" s="90">
        <f t="shared" si="0"/>
        <v>751.1687242798354</v>
      </c>
      <c r="S46" s="90">
        <f t="shared" si="1"/>
        <v>19.16460905349794</v>
      </c>
      <c r="T46" s="90">
        <f t="shared" si="2"/>
        <v>770.3333333333333</v>
      </c>
    </row>
    <row r="47" spans="1:20" ht="14.25">
      <c r="A47" s="6" t="s">
        <v>38</v>
      </c>
      <c r="B47" s="7">
        <v>527213</v>
      </c>
      <c r="C47" s="7">
        <v>14723</v>
      </c>
      <c r="D47" s="7">
        <v>541936</v>
      </c>
      <c r="E47" s="7">
        <v>671176</v>
      </c>
      <c r="F47" s="7">
        <v>19210</v>
      </c>
      <c r="G47" s="7">
        <v>690386</v>
      </c>
      <c r="H47" s="8">
        <v>27.306420744556753</v>
      </c>
      <c r="I47" s="8">
        <v>30.476125789580927</v>
      </c>
      <c r="J47" s="9">
        <v>27.39253343568244</v>
      </c>
      <c r="L47" s="87">
        <f t="shared" si="3"/>
        <v>263606.5</v>
      </c>
      <c r="M47" s="87">
        <f t="shared" si="3"/>
        <v>7361.5</v>
      </c>
      <c r="N47" s="88">
        <f t="shared" si="4"/>
        <v>335588</v>
      </c>
      <c r="O47" s="88">
        <f t="shared" si="4"/>
        <v>9605</v>
      </c>
      <c r="P47" s="89">
        <f t="shared" si="5"/>
        <v>71981.5</v>
      </c>
      <c r="Q47" s="89">
        <f t="shared" si="5"/>
        <v>2243.5</v>
      </c>
      <c r="R47" s="90">
        <f t="shared" si="0"/>
        <v>1381.0205761316872</v>
      </c>
      <c r="S47" s="90">
        <f t="shared" si="1"/>
        <v>39.52674897119341</v>
      </c>
      <c r="T47" s="90">
        <f t="shared" si="2"/>
        <v>1420.5473251028807</v>
      </c>
    </row>
    <row r="48" spans="1:20" ht="14.25">
      <c r="A48" s="10" t="s">
        <v>68</v>
      </c>
      <c r="B48" s="3">
        <v>238416</v>
      </c>
      <c r="C48" s="3">
        <v>400</v>
      </c>
      <c r="D48" s="3">
        <v>238816</v>
      </c>
      <c r="E48" s="3">
        <v>670894</v>
      </c>
      <c r="F48" s="3">
        <v>7153</v>
      </c>
      <c r="G48" s="3">
        <v>678047</v>
      </c>
      <c r="H48" s="4">
        <v>181.39638279310114</v>
      </c>
      <c r="I48" s="4">
        <v>1688.25</v>
      </c>
      <c r="J48" s="5">
        <v>183.92025659922285</v>
      </c>
      <c r="L48" s="87">
        <f>B48/2</f>
        <v>119208</v>
      </c>
      <c r="M48" s="87">
        <f>C48/2</f>
        <v>200</v>
      </c>
      <c r="N48" s="88">
        <f>E48/2</f>
        <v>335447</v>
      </c>
      <c r="O48" s="88">
        <f>F48/2</f>
        <v>3576.5</v>
      </c>
      <c r="P48" s="89">
        <f>N48-L48</f>
        <v>216239</v>
      </c>
      <c r="Q48" s="89">
        <f>O48-M48</f>
        <v>3376.5</v>
      </c>
      <c r="R48" s="90">
        <f t="shared" si="0"/>
        <v>1380.440329218107</v>
      </c>
      <c r="S48" s="90">
        <f t="shared" si="1"/>
        <v>14.718106995884774</v>
      </c>
      <c r="T48" s="90">
        <f t="shared" si="2"/>
        <v>1395.1584362139918</v>
      </c>
    </row>
    <row r="49" spans="1:20" ht="14.25">
      <c r="A49" s="6" t="s">
        <v>39</v>
      </c>
      <c r="B49" s="7">
        <v>690600</v>
      </c>
      <c r="C49" s="7">
        <v>134488</v>
      </c>
      <c r="D49" s="7">
        <v>825088</v>
      </c>
      <c r="E49" s="7">
        <v>826510</v>
      </c>
      <c r="F49" s="7">
        <v>124445</v>
      </c>
      <c r="G49" s="7">
        <v>950955</v>
      </c>
      <c r="H49" s="8">
        <v>19.67998841587026</v>
      </c>
      <c r="I49" s="8">
        <v>-7.467580750698947</v>
      </c>
      <c r="J49" s="9">
        <v>15.254978862860687</v>
      </c>
      <c r="L49" s="87">
        <f aca="true" t="shared" si="6" ref="L49:M60">B49/2</f>
        <v>345300</v>
      </c>
      <c r="M49" s="87">
        <f t="shared" si="6"/>
        <v>67244</v>
      </c>
      <c r="N49" s="88">
        <f aca="true" t="shared" si="7" ref="N49:O60">E49/2</f>
        <v>413255</v>
      </c>
      <c r="O49" s="88">
        <f t="shared" si="7"/>
        <v>62222.5</v>
      </c>
      <c r="P49" s="89">
        <f aca="true" t="shared" si="8" ref="P49:Q60">N49-L49</f>
        <v>67955</v>
      </c>
      <c r="Q49" s="89">
        <f t="shared" si="8"/>
        <v>-5021.5</v>
      </c>
      <c r="R49" s="90">
        <f t="shared" si="0"/>
        <v>1700.6378600823045</v>
      </c>
      <c r="S49" s="90">
        <f t="shared" si="1"/>
        <v>256.059670781893</v>
      </c>
      <c r="T49" s="90">
        <f t="shared" si="2"/>
        <v>1956.6975308641975</v>
      </c>
    </row>
    <row r="50" spans="1:20" ht="14.25">
      <c r="A50" s="10" t="s">
        <v>40</v>
      </c>
      <c r="B50" s="3">
        <v>33542</v>
      </c>
      <c r="C50" s="3">
        <v>0</v>
      </c>
      <c r="D50" s="3">
        <v>33542</v>
      </c>
      <c r="E50" s="3">
        <v>42115</v>
      </c>
      <c r="F50" s="3">
        <v>0</v>
      </c>
      <c r="G50" s="3">
        <v>42115</v>
      </c>
      <c r="H50" s="4">
        <v>25.559000655894103</v>
      </c>
      <c r="I50" s="4">
        <v>0</v>
      </c>
      <c r="J50" s="5">
        <v>25.559000655894103</v>
      </c>
      <c r="L50" s="87">
        <f t="shared" si="6"/>
        <v>16771</v>
      </c>
      <c r="M50" s="87">
        <f t="shared" si="6"/>
        <v>0</v>
      </c>
      <c r="N50" s="88">
        <f t="shared" si="7"/>
        <v>21057.5</v>
      </c>
      <c r="O50" s="88">
        <f t="shared" si="7"/>
        <v>0</v>
      </c>
      <c r="P50" s="89">
        <f t="shared" si="8"/>
        <v>4286.5</v>
      </c>
      <c r="Q50" s="89">
        <f t="shared" si="8"/>
        <v>0</v>
      </c>
      <c r="R50" s="90">
        <f t="shared" si="0"/>
        <v>86.65637860082305</v>
      </c>
      <c r="S50" s="90">
        <f t="shared" si="1"/>
        <v>0</v>
      </c>
      <c r="T50" s="90">
        <f t="shared" si="2"/>
        <v>86.65637860082305</v>
      </c>
    </row>
    <row r="51" spans="1:20" ht="14.25">
      <c r="A51" s="6" t="s">
        <v>41</v>
      </c>
      <c r="B51" s="7">
        <v>47434</v>
      </c>
      <c r="C51" s="7">
        <v>0</v>
      </c>
      <c r="D51" s="7">
        <v>47434</v>
      </c>
      <c r="E51" s="7">
        <v>68067</v>
      </c>
      <c r="F51" s="7">
        <v>314</v>
      </c>
      <c r="G51" s="7">
        <v>68381</v>
      </c>
      <c r="H51" s="8">
        <v>43.498334527975715</v>
      </c>
      <c r="I51" s="8">
        <v>0</v>
      </c>
      <c r="J51" s="9">
        <v>44.16030695281865</v>
      </c>
      <c r="L51" s="87">
        <f t="shared" si="6"/>
        <v>23717</v>
      </c>
      <c r="M51" s="87">
        <f t="shared" si="6"/>
        <v>0</v>
      </c>
      <c r="N51" s="88">
        <f t="shared" si="7"/>
        <v>34033.5</v>
      </c>
      <c r="O51" s="88">
        <f t="shared" si="7"/>
        <v>157</v>
      </c>
      <c r="P51" s="89">
        <f t="shared" si="8"/>
        <v>10316.5</v>
      </c>
      <c r="Q51" s="89">
        <f t="shared" si="8"/>
        <v>157</v>
      </c>
      <c r="R51" s="90">
        <f t="shared" si="0"/>
        <v>140.05555555555554</v>
      </c>
      <c r="S51" s="90">
        <f t="shared" si="1"/>
        <v>0.6460905349794238</v>
      </c>
      <c r="T51" s="90">
        <f t="shared" si="2"/>
        <v>140.70164609053498</v>
      </c>
    </row>
    <row r="52" spans="1:20" ht="14.25">
      <c r="A52" s="10" t="s">
        <v>42</v>
      </c>
      <c r="B52" s="3">
        <v>250471</v>
      </c>
      <c r="C52" s="3">
        <v>1117</v>
      </c>
      <c r="D52" s="3">
        <v>251588</v>
      </c>
      <c r="E52" s="3">
        <v>292139</v>
      </c>
      <c r="F52" s="3">
        <v>3719</v>
      </c>
      <c r="G52" s="3">
        <v>295858</v>
      </c>
      <c r="H52" s="4">
        <v>16.63585804344615</v>
      </c>
      <c r="I52" s="4">
        <v>232.94538943598923</v>
      </c>
      <c r="J52" s="5">
        <v>17.596228754948566</v>
      </c>
      <c r="L52" s="87">
        <f t="shared" si="6"/>
        <v>125235.5</v>
      </c>
      <c r="M52" s="87">
        <f t="shared" si="6"/>
        <v>558.5</v>
      </c>
      <c r="N52" s="88">
        <f t="shared" si="7"/>
        <v>146069.5</v>
      </c>
      <c r="O52" s="88">
        <f t="shared" si="7"/>
        <v>1859.5</v>
      </c>
      <c r="P52" s="89">
        <f t="shared" si="8"/>
        <v>20834</v>
      </c>
      <c r="Q52" s="89">
        <f t="shared" si="8"/>
        <v>1301</v>
      </c>
      <c r="R52" s="90">
        <f t="shared" si="0"/>
        <v>601.1090534979423</v>
      </c>
      <c r="S52" s="90">
        <f t="shared" si="1"/>
        <v>7.652263374485597</v>
      </c>
      <c r="T52" s="90">
        <f t="shared" si="2"/>
        <v>608.761316872428</v>
      </c>
    </row>
    <row r="53" spans="1:20" ht="14.25">
      <c r="A53" s="6" t="s">
        <v>69</v>
      </c>
      <c r="B53" s="7">
        <v>401423</v>
      </c>
      <c r="C53" s="7">
        <v>1176</v>
      </c>
      <c r="D53" s="7">
        <v>402599</v>
      </c>
      <c r="E53" s="7">
        <v>591961</v>
      </c>
      <c r="F53" s="7">
        <v>15725</v>
      </c>
      <c r="G53" s="7">
        <v>607686</v>
      </c>
      <c r="H53" s="8">
        <v>47.465640982205805</v>
      </c>
      <c r="I53" s="8">
        <v>1237.1598639455783</v>
      </c>
      <c r="J53" s="9">
        <v>50.940762396329845</v>
      </c>
      <c r="L53" s="87">
        <f t="shared" si="6"/>
        <v>200711.5</v>
      </c>
      <c r="M53" s="87">
        <f t="shared" si="6"/>
        <v>588</v>
      </c>
      <c r="N53" s="88">
        <f t="shared" si="7"/>
        <v>295980.5</v>
      </c>
      <c r="O53" s="88">
        <f t="shared" si="7"/>
        <v>7862.5</v>
      </c>
      <c r="P53" s="89">
        <f t="shared" si="8"/>
        <v>95269</v>
      </c>
      <c r="Q53" s="89">
        <f t="shared" si="8"/>
        <v>7274.5</v>
      </c>
      <c r="R53" s="90">
        <f t="shared" si="0"/>
        <v>1218.0267489711935</v>
      </c>
      <c r="S53" s="90">
        <f t="shared" si="1"/>
        <v>32.3559670781893</v>
      </c>
      <c r="T53" s="90">
        <f t="shared" si="2"/>
        <v>1250.3827160493827</v>
      </c>
    </row>
    <row r="54" spans="1:20" ht="14.25">
      <c r="A54" s="10" t="s">
        <v>43</v>
      </c>
      <c r="B54" s="3">
        <v>195750</v>
      </c>
      <c r="C54" s="3">
        <v>0</v>
      </c>
      <c r="D54" s="3">
        <v>195750</v>
      </c>
      <c r="E54" s="3">
        <v>276313</v>
      </c>
      <c r="F54" s="3">
        <v>0</v>
      </c>
      <c r="G54" s="3">
        <v>276313</v>
      </c>
      <c r="H54" s="4">
        <v>41.156066411238825</v>
      </c>
      <c r="I54" s="4">
        <v>0</v>
      </c>
      <c r="J54" s="5">
        <v>41.156066411238825</v>
      </c>
      <c r="L54" s="87">
        <f t="shared" si="6"/>
        <v>97875</v>
      </c>
      <c r="M54" s="87">
        <f t="shared" si="6"/>
        <v>0</v>
      </c>
      <c r="N54" s="88">
        <f t="shared" si="7"/>
        <v>138156.5</v>
      </c>
      <c r="O54" s="88">
        <f t="shared" si="7"/>
        <v>0</v>
      </c>
      <c r="P54" s="89">
        <f t="shared" si="8"/>
        <v>40281.5</v>
      </c>
      <c r="Q54" s="89">
        <f t="shared" si="8"/>
        <v>0</v>
      </c>
      <c r="R54" s="90">
        <f t="shared" si="0"/>
        <v>568.5452674897119</v>
      </c>
      <c r="S54" s="90">
        <f t="shared" si="1"/>
        <v>0</v>
      </c>
      <c r="T54" s="90">
        <f t="shared" si="2"/>
        <v>568.5452674897119</v>
      </c>
    </row>
    <row r="55" spans="1:20" ht="14.25">
      <c r="A55" s="6" t="s">
        <v>61</v>
      </c>
      <c r="B55" s="7">
        <v>18714</v>
      </c>
      <c r="C55" s="7">
        <v>10566</v>
      </c>
      <c r="D55" s="7">
        <v>29280</v>
      </c>
      <c r="E55" s="7">
        <v>22096</v>
      </c>
      <c r="F55" s="7">
        <v>1308</v>
      </c>
      <c r="G55" s="7">
        <v>23404</v>
      </c>
      <c r="H55" s="8">
        <v>18.072031634070747</v>
      </c>
      <c r="I55" s="8">
        <v>-87.6206700738217</v>
      </c>
      <c r="J55" s="9">
        <v>-20.068306010928964</v>
      </c>
      <c r="L55" s="87">
        <f t="shared" si="6"/>
        <v>9357</v>
      </c>
      <c r="M55" s="87">
        <f t="shared" si="6"/>
        <v>5283</v>
      </c>
      <c r="N55" s="88">
        <f t="shared" si="7"/>
        <v>11048</v>
      </c>
      <c r="O55" s="88">
        <f t="shared" si="7"/>
        <v>654</v>
      </c>
      <c r="P55" s="89">
        <f t="shared" si="8"/>
        <v>1691</v>
      </c>
      <c r="Q55" s="89">
        <f t="shared" si="8"/>
        <v>-4629</v>
      </c>
      <c r="R55" s="90">
        <f t="shared" si="0"/>
        <v>45.465020576131685</v>
      </c>
      <c r="S55" s="90">
        <f t="shared" si="1"/>
        <v>2.691358024691358</v>
      </c>
      <c r="T55" s="90">
        <f t="shared" si="2"/>
        <v>48.15637860082305</v>
      </c>
    </row>
    <row r="56" spans="1:20" ht="14.25">
      <c r="A56" s="10" t="s">
        <v>44</v>
      </c>
      <c r="B56" s="3">
        <v>49842</v>
      </c>
      <c r="C56" s="3">
        <v>0</v>
      </c>
      <c r="D56" s="3">
        <v>49842</v>
      </c>
      <c r="E56" s="3">
        <v>97297</v>
      </c>
      <c r="F56" s="3">
        <v>2010</v>
      </c>
      <c r="G56" s="3">
        <v>99307</v>
      </c>
      <c r="H56" s="4">
        <v>95.2108663376269</v>
      </c>
      <c r="I56" s="4">
        <v>0</v>
      </c>
      <c r="J56" s="5">
        <v>99.24360980699008</v>
      </c>
      <c r="L56" s="87">
        <f t="shared" si="6"/>
        <v>24921</v>
      </c>
      <c r="M56" s="87">
        <f t="shared" si="6"/>
        <v>0</v>
      </c>
      <c r="N56" s="88">
        <f t="shared" si="7"/>
        <v>48648.5</v>
      </c>
      <c r="O56" s="88">
        <f t="shared" si="7"/>
        <v>1005</v>
      </c>
      <c r="P56" s="89">
        <f t="shared" si="8"/>
        <v>23727.5</v>
      </c>
      <c r="Q56" s="89">
        <f t="shared" si="8"/>
        <v>1005</v>
      </c>
      <c r="R56" s="90">
        <f t="shared" si="0"/>
        <v>200.19958847736626</v>
      </c>
      <c r="S56" s="90">
        <f t="shared" si="1"/>
        <v>4.135802469135802</v>
      </c>
      <c r="T56" s="90">
        <f t="shared" si="2"/>
        <v>204.33539094650206</v>
      </c>
    </row>
    <row r="57" spans="1:20" ht="14.25">
      <c r="A57" s="6" t="s">
        <v>45</v>
      </c>
      <c r="B57" s="7">
        <v>0</v>
      </c>
      <c r="C57" s="7">
        <v>0</v>
      </c>
      <c r="D57" s="7">
        <v>0</v>
      </c>
      <c r="E57" s="7">
        <v>0</v>
      </c>
      <c r="F57" s="7">
        <v>0</v>
      </c>
      <c r="G57" s="7">
        <v>0</v>
      </c>
      <c r="H57" s="8">
        <v>0</v>
      </c>
      <c r="I57" s="8">
        <v>0</v>
      </c>
      <c r="J57" s="9">
        <v>0</v>
      </c>
      <c r="L57" s="87">
        <f t="shared" si="6"/>
        <v>0</v>
      </c>
      <c r="M57" s="87">
        <f t="shared" si="6"/>
        <v>0</v>
      </c>
      <c r="N57" s="88">
        <f t="shared" si="7"/>
        <v>0</v>
      </c>
      <c r="O57" s="88">
        <f t="shared" si="7"/>
        <v>0</v>
      </c>
      <c r="P57" s="89">
        <f t="shared" si="8"/>
        <v>0</v>
      </c>
      <c r="Q57" s="89">
        <f t="shared" si="8"/>
        <v>0</v>
      </c>
      <c r="R57" s="90">
        <f t="shared" si="0"/>
        <v>0</v>
      </c>
      <c r="S57" s="90">
        <f t="shared" si="1"/>
        <v>0</v>
      </c>
      <c r="T57" s="90">
        <f t="shared" si="2"/>
        <v>0</v>
      </c>
    </row>
    <row r="58" spans="1:20" ht="14.25">
      <c r="A58" s="10" t="s">
        <v>46</v>
      </c>
      <c r="B58" s="3">
        <v>829960</v>
      </c>
      <c r="C58" s="3">
        <v>1857</v>
      </c>
      <c r="D58" s="3">
        <v>831817</v>
      </c>
      <c r="E58" s="3">
        <v>1024352</v>
      </c>
      <c r="F58" s="3">
        <v>2525</v>
      </c>
      <c r="G58" s="3">
        <v>1026877</v>
      </c>
      <c r="H58" s="4">
        <v>23.42185165550147</v>
      </c>
      <c r="I58" s="4">
        <v>35.97199784598815</v>
      </c>
      <c r="J58" s="5">
        <v>23.449869382328085</v>
      </c>
      <c r="L58" s="87">
        <f t="shared" si="6"/>
        <v>414980</v>
      </c>
      <c r="M58" s="87">
        <f t="shared" si="6"/>
        <v>928.5</v>
      </c>
      <c r="N58" s="88">
        <f t="shared" si="7"/>
        <v>512176</v>
      </c>
      <c r="O58" s="88">
        <f t="shared" si="7"/>
        <v>1262.5</v>
      </c>
      <c r="P58" s="89">
        <f t="shared" si="8"/>
        <v>97196</v>
      </c>
      <c r="Q58" s="89">
        <f t="shared" si="8"/>
        <v>334</v>
      </c>
      <c r="R58" s="90">
        <f t="shared" si="0"/>
        <v>2107.7201646090534</v>
      </c>
      <c r="S58" s="90">
        <f t="shared" si="1"/>
        <v>5.195473251028806</v>
      </c>
      <c r="T58" s="90">
        <f t="shared" si="2"/>
        <v>2112.9156378600824</v>
      </c>
    </row>
    <row r="59" spans="1:20" ht="14.25">
      <c r="A59" s="6" t="s">
        <v>75</v>
      </c>
      <c r="B59" s="7">
        <v>19396</v>
      </c>
      <c r="C59" s="7">
        <v>23161</v>
      </c>
      <c r="D59" s="7">
        <v>42557</v>
      </c>
      <c r="E59" s="7">
        <v>26194</v>
      </c>
      <c r="F59" s="7">
        <v>36456</v>
      </c>
      <c r="G59" s="7">
        <v>62650</v>
      </c>
      <c r="H59" s="8">
        <v>35.048463600742416</v>
      </c>
      <c r="I59" s="8">
        <v>57.402530115279994</v>
      </c>
      <c r="J59" s="9">
        <v>47.21432431797354</v>
      </c>
      <c r="L59" s="87">
        <f t="shared" si="6"/>
        <v>9698</v>
      </c>
      <c r="M59" s="87">
        <f t="shared" si="6"/>
        <v>11580.5</v>
      </c>
      <c r="N59" s="88">
        <f t="shared" si="7"/>
        <v>13097</v>
      </c>
      <c r="O59" s="88">
        <f t="shared" si="7"/>
        <v>18228</v>
      </c>
      <c r="P59" s="89">
        <f t="shared" si="8"/>
        <v>3399</v>
      </c>
      <c r="Q59" s="89">
        <f t="shared" si="8"/>
        <v>6647.5</v>
      </c>
      <c r="R59" s="90">
        <f t="shared" si="0"/>
        <v>53.89711934156379</v>
      </c>
      <c r="S59" s="90">
        <f t="shared" si="1"/>
        <v>75.01234567901234</v>
      </c>
      <c r="T59" s="90">
        <f t="shared" si="2"/>
        <v>128.90946502057614</v>
      </c>
    </row>
    <row r="60" spans="1:20" ht="14.25">
      <c r="A60" s="10" t="s">
        <v>76</v>
      </c>
      <c r="B60" s="3">
        <v>9666</v>
      </c>
      <c r="C60" s="3">
        <v>62928</v>
      </c>
      <c r="D60" s="3">
        <v>72594</v>
      </c>
      <c r="E60" s="3">
        <v>20687</v>
      </c>
      <c r="F60" s="3">
        <v>64916</v>
      </c>
      <c r="G60" s="3">
        <v>85603</v>
      </c>
      <c r="H60" s="4">
        <v>114.01820815228636</v>
      </c>
      <c r="I60" s="4">
        <v>3.159166031019578</v>
      </c>
      <c r="J60" s="5">
        <v>17.920213791773428</v>
      </c>
      <c r="L60" s="87">
        <f t="shared" si="6"/>
        <v>4833</v>
      </c>
      <c r="M60" s="87">
        <f t="shared" si="6"/>
        <v>31464</v>
      </c>
      <c r="N60" s="88">
        <f t="shared" si="7"/>
        <v>10343.5</v>
      </c>
      <c r="O60" s="88">
        <f t="shared" si="7"/>
        <v>32458</v>
      </c>
      <c r="P60" s="89">
        <f t="shared" si="8"/>
        <v>5510.5</v>
      </c>
      <c r="Q60" s="89">
        <f t="shared" si="8"/>
        <v>994</v>
      </c>
      <c r="R60" s="90">
        <f t="shared" si="0"/>
        <v>42.565843621399175</v>
      </c>
      <c r="S60" s="90">
        <f t="shared" si="1"/>
        <v>133.57201646090536</v>
      </c>
      <c r="T60" s="90">
        <f t="shared" si="2"/>
        <v>176.13786008230454</v>
      </c>
    </row>
    <row r="61" spans="1:20" ht="14.25">
      <c r="A61" s="11" t="s">
        <v>47</v>
      </c>
      <c r="B61" s="12">
        <f>+B62-SUM(B60+B59+B32+B20+B10+B6+B5)</f>
        <v>30877094</v>
      </c>
      <c r="C61" s="12">
        <f>+C62-SUM(C60+C59+C32+C20+C10+C6+C5)</f>
        <v>25894126</v>
      </c>
      <c r="D61" s="12">
        <f>+D62-SUM(D60+D59+D32+D20+D10+D6+D5)</f>
        <v>56771220</v>
      </c>
      <c r="E61" s="12">
        <f>+E62-SUM(E60+E59+E32+E20+E10+E6+E5)</f>
        <v>36652452</v>
      </c>
      <c r="F61" s="12">
        <f>+F62-SUM(F60+F59+F32+F20+F10+F6+F5)</f>
        <v>30523553</v>
      </c>
      <c r="G61" s="12">
        <f>+G62-SUM(G60+G59+G32+G20+G10+G6+G5)</f>
        <v>67176005</v>
      </c>
      <c r="H61" s="13">
        <f aca="true" t="shared" si="9" ref="H61:J62">+_xlfn.IFERROR(((E61-B61)/B61)*100,0)</f>
        <v>18.70434439199492</v>
      </c>
      <c r="I61" s="13">
        <f t="shared" si="9"/>
        <v>17.878290234626956</v>
      </c>
      <c r="J61" s="13">
        <f t="shared" si="9"/>
        <v>18.327569849652694</v>
      </c>
      <c r="L61" s="91">
        <f>B60/2</f>
        <v>4833</v>
      </c>
      <c r="M61" s="91">
        <f>C60/2</f>
        <v>31464</v>
      </c>
      <c r="N61" s="91">
        <f>E60/2</f>
        <v>10343.5</v>
      </c>
      <c r="O61" s="91">
        <f>F60/2</f>
        <v>32458</v>
      </c>
      <c r="P61" s="91">
        <f>N61-L61</f>
        <v>5510.5</v>
      </c>
      <c r="Q61" s="91">
        <f>O61-M61</f>
        <v>994</v>
      </c>
      <c r="R61" s="91">
        <f>N61/243</f>
        <v>42.565843621399175</v>
      </c>
      <c r="S61" s="91">
        <f>O61/243</f>
        <v>133.57201646090536</v>
      </c>
      <c r="T61" s="91">
        <f aca="true" t="shared" si="10" ref="T5:T62">R61+S61</f>
        <v>176.13786008230454</v>
      </c>
    </row>
    <row r="62" spans="1:20" ht="14.25">
      <c r="A62" s="14" t="s">
        <v>48</v>
      </c>
      <c r="B62" s="15">
        <f>SUM(B4:B60)</f>
        <v>51956082</v>
      </c>
      <c r="C62" s="15">
        <f>SUM(C4:C60)</f>
        <v>66370451</v>
      </c>
      <c r="D62" s="15">
        <f>SUM(D4:D60)</f>
        <v>118326533</v>
      </c>
      <c r="E62" s="15">
        <f>SUM(E4:E60)</f>
        <v>61138201</v>
      </c>
      <c r="F62" s="15">
        <f>SUM(F4:F60)</f>
        <v>82068893</v>
      </c>
      <c r="G62" s="15">
        <f>SUM(G4:G60)</f>
        <v>143207094</v>
      </c>
      <c r="H62" s="16">
        <f t="shared" si="9"/>
        <v>17.67284723278403</v>
      </c>
      <c r="I62" s="16">
        <f t="shared" si="9"/>
        <v>23.652757761130776</v>
      </c>
      <c r="J62" s="16">
        <f t="shared" si="9"/>
        <v>21.027034570513443</v>
      </c>
      <c r="L62" s="92">
        <f>B61/2</f>
        <v>15438547</v>
      </c>
      <c r="M62" s="92">
        <f>C61/2</f>
        <v>12947063</v>
      </c>
      <c r="N62" s="92">
        <f>E61/2</f>
        <v>18326226</v>
      </c>
      <c r="O62" s="92">
        <f>F61/2</f>
        <v>15261776.5</v>
      </c>
      <c r="P62" s="92">
        <f>N62-L62</f>
        <v>2887679</v>
      </c>
      <c r="Q62" s="92">
        <f>O62-M62</f>
        <v>2314713.5</v>
      </c>
      <c r="R62" s="92">
        <f>N62/243</f>
        <v>75416.56790123456</v>
      </c>
      <c r="S62" s="92">
        <f>O62/243</f>
        <v>62805.6646090535</v>
      </c>
      <c r="T62" s="92">
        <f t="shared" si="10"/>
        <v>138222.23251028807</v>
      </c>
    </row>
    <row r="63" spans="1:10" ht="14.25">
      <c r="A63" s="11" t="s">
        <v>52</v>
      </c>
      <c r="B63" s="12"/>
      <c r="C63" s="12"/>
      <c r="D63" s="12">
        <v>243716</v>
      </c>
      <c r="E63" s="12"/>
      <c r="F63" s="12"/>
      <c r="G63" s="12">
        <v>128145</v>
      </c>
      <c r="H63" s="13"/>
      <c r="I63" s="13"/>
      <c r="J63" s="13">
        <f>+_xlfn.IFERROR(((G63-D63)/D63)*100,0)</f>
        <v>-47.420358121748265</v>
      </c>
    </row>
    <row r="64" spans="1:10" ht="14.25">
      <c r="A64" s="11" t="s">
        <v>53</v>
      </c>
      <c r="B64" s="12"/>
      <c r="C64" s="12"/>
      <c r="D64" s="32">
        <v>23853</v>
      </c>
      <c r="E64" s="12"/>
      <c r="F64" s="12"/>
      <c r="G64" s="12">
        <v>24664</v>
      </c>
      <c r="H64" s="13"/>
      <c r="I64" s="13"/>
      <c r="J64" s="13">
        <f>+_xlfn.IFERROR(((G64-D64)/D64)*100,0)</f>
        <v>3.399991615310443</v>
      </c>
    </row>
    <row r="65" spans="1:10" ht="15" thickBot="1">
      <c r="A65" s="18" t="s">
        <v>54</v>
      </c>
      <c r="B65" s="19"/>
      <c r="C65" s="19"/>
      <c r="D65" s="19">
        <f>+D63+D64</f>
        <v>267569</v>
      </c>
      <c r="E65" s="19"/>
      <c r="F65" s="19"/>
      <c r="G65" s="19">
        <f>+G63+G64</f>
        <v>152809</v>
      </c>
      <c r="H65" s="69">
        <f>+_xlfn.IFERROR(((G65-D65)/D65)*100,0)</f>
        <v>-42.889871397658176</v>
      </c>
      <c r="I65" s="69"/>
      <c r="J65" s="70"/>
    </row>
    <row r="66" spans="1:10" ht="15" thickBot="1">
      <c r="A66" s="20" t="s">
        <v>55</v>
      </c>
      <c r="B66" s="33"/>
      <c r="C66" s="33"/>
      <c r="D66" s="33">
        <f>+D62+D65</f>
        <v>118594102</v>
      </c>
      <c r="E66" s="21"/>
      <c r="F66" s="21"/>
      <c r="G66" s="21">
        <f>+G62+G65</f>
        <v>143359903</v>
      </c>
      <c r="H66" s="73">
        <f>+_xlfn.IFERROR(((G66-D66)/D66)*100,0)</f>
        <v>20.882826871103592</v>
      </c>
      <c r="I66" s="73"/>
      <c r="J66" s="74"/>
    </row>
    <row r="67" spans="1:10" ht="49.5" customHeight="1">
      <c r="A67" s="60" t="s">
        <v>62</v>
      </c>
      <c r="B67" s="60"/>
      <c r="C67" s="60"/>
      <c r="D67" s="60"/>
      <c r="E67" s="60"/>
      <c r="F67" s="60"/>
      <c r="G67" s="60"/>
      <c r="H67" s="60"/>
      <c r="I67" s="60"/>
      <c r="J67" s="60"/>
    </row>
    <row r="68" ht="14.25">
      <c r="A68" s="39" t="s">
        <v>63</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7" zoomScaleNormal="77" zoomScalePageLayoutView="0" workbookViewId="0" topLeftCell="A1">
      <selection activeCell="B69" sqref="B69"/>
    </sheetView>
  </sheetViews>
  <sheetFormatPr defaultColWidth="9.140625" defaultRowHeight="15"/>
  <cols>
    <col min="1" max="1" width="36.7109375" style="0" bestFit="1" customWidth="1"/>
    <col min="2" max="10" width="14.28125" style="0" customWidth="1"/>
  </cols>
  <sheetData>
    <row r="1" spans="1:10" ht="22.5" customHeight="1">
      <c r="A1" s="61" t="s">
        <v>0</v>
      </c>
      <c r="B1" s="62"/>
      <c r="C1" s="62"/>
      <c r="D1" s="62"/>
      <c r="E1" s="62"/>
      <c r="F1" s="62"/>
      <c r="G1" s="62"/>
      <c r="H1" s="62"/>
      <c r="I1" s="62"/>
      <c r="J1" s="63"/>
    </row>
    <row r="2" spans="1:10" ht="27" customHeight="1">
      <c r="A2" s="64" t="s">
        <v>1</v>
      </c>
      <c r="B2" s="66" t="s">
        <v>87</v>
      </c>
      <c r="C2" s="66"/>
      <c r="D2" s="66"/>
      <c r="E2" s="66" t="s">
        <v>88</v>
      </c>
      <c r="F2" s="66"/>
      <c r="G2" s="66"/>
      <c r="H2" s="67" t="s">
        <v>65</v>
      </c>
      <c r="I2" s="67"/>
      <c r="J2" s="68"/>
    </row>
    <row r="3" spans="1:10" ht="14.25">
      <c r="A3" s="65"/>
      <c r="B3" s="1" t="s">
        <v>2</v>
      </c>
      <c r="C3" s="1" t="s">
        <v>3</v>
      </c>
      <c r="D3" s="1" t="s">
        <v>4</v>
      </c>
      <c r="E3" s="1" t="s">
        <v>2</v>
      </c>
      <c r="F3" s="1" t="s">
        <v>3</v>
      </c>
      <c r="G3" s="1" t="s">
        <v>4</v>
      </c>
      <c r="H3" s="1" t="s">
        <v>2</v>
      </c>
      <c r="I3" s="1" t="s">
        <v>3</v>
      </c>
      <c r="J3" s="2" t="s">
        <v>4</v>
      </c>
    </row>
    <row r="4" spans="1:10" ht="14.25">
      <c r="A4" s="10" t="s">
        <v>5</v>
      </c>
      <c r="B4" s="3">
        <v>10105</v>
      </c>
      <c r="C4" s="3">
        <v>8423</v>
      </c>
      <c r="D4" s="3">
        <v>18528</v>
      </c>
      <c r="E4" s="3">
        <v>11048</v>
      </c>
      <c r="F4" s="3">
        <v>6394</v>
      </c>
      <c r="G4" s="3">
        <v>17442</v>
      </c>
      <c r="H4" s="4">
        <v>9.332013854527462</v>
      </c>
      <c r="I4" s="4">
        <v>-24.08880446396771</v>
      </c>
      <c r="J4" s="5">
        <v>-5.86139896373057</v>
      </c>
    </row>
    <row r="5" spans="1:10" ht="14.25">
      <c r="A5" s="6" t="s">
        <v>70</v>
      </c>
      <c r="B5" s="7">
        <v>72312</v>
      </c>
      <c r="C5" s="7">
        <v>201432</v>
      </c>
      <c r="D5" s="7">
        <v>273744</v>
      </c>
      <c r="E5" s="7">
        <v>87373</v>
      </c>
      <c r="F5" s="7">
        <v>250084</v>
      </c>
      <c r="G5" s="7">
        <v>337457</v>
      </c>
      <c r="H5" s="8">
        <v>20.82780174798097</v>
      </c>
      <c r="I5" s="8">
        <v>24.153064061320944</v>
      </c>
      <c r="J5" s="9">
        <v>23.274665380793735</v>
      </c>
    </row>
    <row r="6" spans="1:10" ht="14.25">
      <c r="A6" s="10" t="s">
        <v>71</v>
      </c>
      <c r="B6" s="3">
        <v>65154</v>
      </c>
      <c r="C6" s="3">
        <v>66150</v>
      </c>
      <c r="D6" s="3">
        <v>131304</v>
      </c>
      <c r="E6" s="3">
        <v>70682</v>
      </c>
      <c r="F6" s="3">
        <v>79294</v>
      </c>
      <c r="G6" s="3">
        <v>149976</v>
      </c>
      <c r="H6" s="4">
        <v>8.484513613899376</v>
      </c>
      <c r="I6" s="4">
        <v>19.869992441421015</v>
      </c>
      <c r="J6" s="5">
        <v>14.220435021019922</v>
      </c>
    </row>
    <row r="7" spans="1:10" ht="14.25">
      <c r="A7" s="6" t="s">
        <v>6</v>
      </c>
      <c r="B7" s="7">
        <v>35319</v>
      </c>
      <c r="C7" s="7">
        <v>11775</v>
      </c>
      <c r="D7" s="7">
        <v>47094</v>
      </c>
      <c r="E7" s="7">
        <v>46756</v>
      </c>
      <c r="F7" s="7">
        <v>14657</v>
      </c>
      <c r="G7" s="7">
        <v>61413</v>
      </c>
      <c r="H7" s="8">
        <v>32.38200402049888</v>
      </c>
      <c r="I7" s="8">
        <v>24.475583864118896</v>
      </c>
      <c r="J7" s="9">
        <v>30.405147152503503</v>
      </c>
    </row>
    <row r="8" spans="1:10" ht="14.25">
      <c r="A8" s="10" t="s">
        <v>7</v>
      </c>
      <c r="B8" s="3">
        <v>28209</v>
      </c>
      <c r="C8" s="3">
        <v>18530</v>
      </c>
      <c r="D8" s="3">
        <v>46739</v>
      </c>
      <c r="E8" s="3">
        <v>29398</v>
      </c>
      <c r="F8" s="3">
        <v>19238</v>
      </c>
      <c r="G8" s="3">
        <v>48636</v>
      </c>
      <c r="H8" s="4">
        <v>4.214966854549966</v>
      </c>
      <c r="I8" s="4">
        <v>3.820831084727469</v>
      </c>
      <c r="J8" s="5">
        <v>4.058709001048375</v>
      </c>
    </row>
    <row r="9" spans="1:10" ht="14.25">
      <c r="A9" s="6" t="s">
        <v>8</v>
      </c>
      <c r="B9" s="7">
        <v>27984</v>
      </c>
      <c r="C9" s="7">
        <v>101967</v>
      </c>
      <c r="D9" s="7">
        <v>129951</v>
      </c>
      <c r="E9" s="7">
        <v>30642</v>
      </c>
      <c r="F9" s="7">
        <v>121850</v>
      </c>
      <c r="G9" s="7">
        <v>152492</v>
      </c>
      <c r="H9" s="8">
        <v>9.498284734133792</v>
      </c>
      <c r="I9" s="8">
        <v>19.499445899163454</v>
      </c>
      <c r="J9" s="9">
        <v>17.345768789774606</v>
      </c>
    </row>
    <row r="10" spans="1:10" ht="14.25">
      <c r="A10" s="10" t="s">
        <v>72</v>
      </c>
      <c r="B10" s="3">
        <v>2443</v>
      </c>
      <c r="C10" s="3">
        <v>1546</v>
      </c>
      <c r="D10" s="3">
        <v>3989</v>
      </c>
      <c r="E10" s="3">
        <v>2875</v>
      </c>
      <c r="F10" s="3">
        <v>1754</v>
      </c>
      <c r="G10" s="3">
        <v>4629</v>
      </c>
      <c r="H10" s="4">
        <v>17.683176422431437</v>
      </c>
      <c r="I10" s="4">
        <v>13.454075032341525</v>
      </c>
      <c r="J10" s="5">
        <v>16.044121333667587</v>
      </c>
    </row>
    <row r="11" spans="1:10" ht="14.25">
      <c r="A11" s="6" t="s">
        <v>9</v>
      </c>
      <c r="B11" s="7">
        <v>15165</v>
      </c>
      <c r="C11" s="7">
        <v>14281</v>
      </c>
      <c r="D11" s="7">
        <v>29446</v>
      </c>
      <c r="E11" s="7">
        <v>15897</v>
      </c>
      <c r="F11" s="7">
        <v>15850</v>
      </c>
      <c r="G11" s="7">
        <v>31747</v>
      </c>
      <c r="H11" s="8">
        <v>4.8269040553907026</v>
      </c>
      <c r="I11" s="8">
        <v>10.986625586443527</v>
      </c>
      <c r="J11" s="9">
        <v>7.814304149969435</v>
      </c>
    </row>
    <row r="12" spans="1:10" ht="14.25">
      <c r="A12" s="10" t="s">
        <v>10</v>
      </c>
      <c r="B12" s="3">
        <v>13657</v>
      </c>
      <c r="C12" s="3">
        <v>12231</v>
      </c>
      <c r="D12" s="3">
        <v>25888</v>
      </c>
      <c r="E12" s="3">
        <v>16445</v>
      </c>
      <c r="F12" s="3">
        <v>12097</v>
      </c>
      <c r="G12" s="3">
        <v>28542</v>
      </c>
      <c r="H12" s="4">
        <v>20.414439481584534</v>
      </c>
      <c r="I12" s="4">
        <v>-1.0955768130161065</v>
      </c>
      <c r="J12" s="5">
        <v>10.251854140914709</v>
      </c>
    </row>
    <row r="13" spans="1:10" ht="14.25">
      <c r="A13" s="6" t="s">
        <v>11</v>
      </c>
      <c r="B13" s="7">
        <v>24182</v>
      </c>
      <c r="C13" s="7">
        <v>5267</v>
      </c>
      <c r="D13" s="7">
        <v>29449</v>
      </c>
      <c r="E13" s="7">
        <v>26611</v>
      </c>
      <c r="F13" s="7">
        <v>4983</v>
      </c>
      <c r="G13" s="7">
        <v>31594</v>
      </c>
      <c r="H13" s="8">
        <v>10.044661318335953</v>
      </c>
      <c r="I13" s="8">
        <v>-5.392063793430796</v>
      </c>
      <c r="J13" s="9">
        <v>7.283778736120072</v>
      </c>
    </row>
    <row r="14" spans="1:10" ht="14.25">
      <c r="A14" s="10" t="s">
        <v>12</v>
      </c>
      <c r="B14" s="3">
        <v>11494</v>
      </c>
      <c r="C14" s="3">
        <v>4875</v>
      </c>
      <c r="D14" s="3">
        <v>16369</v>
      </c>
      <c r="E14" s="3">
        <v>12862</v>
      </c>
      <c r="F14" s="3">
        <v>6277</v>
      </c>
      <c r="G14" s="3">
        <v>19139</v>
      </c>
      <c r="H14" s="4">
        <v>11.901861840960501</v>
      </c>
      <c r="I14" s="4">
        <v>28.75897435897436</v>
      </c>
      <c r="J14" s="5">
        <v>16.922231046490317</v>
      </c>
    </row>
    <row r="15" spans="1:10" ht="14.25">
      <c r="A15" s="6" t="s">
        <v>13</v>
      </c>
      <c r="B15" s="7">
        <v>4466</v>
      </c>
      <c r="C15" s="7">
        <v>120</v>
      </c>
      <c r="D15" s="7">
        <v>4586</v>
      </c>
      <c r="E15" s="7">
        <v>4904</v>
      </c>
      <c r="F15" s="7">
        <v>143</v>
      </c>
      <c r="G15" s="7">
        <v>5047</v>
      </c>
      <c r="H15" s="8">
        <v>9.807433945364979</v>
      </c>
      <c r="I15" s="8">
        <v>19.166666666666668</v>
      </c>
      <c r="J15" s="9">
        <v>10.052333187963367</v>
      </c>
    </row>
    <row r="16" spans="1:10" ht="14.25">
      <c r="A16" s="10" t="s">
        <v>14</v>
      </c>
      <c r="B16" s="3">
        <v>10514</v>
      </c>
      <c r="C16" s="3">
        <v>1700</v>
      </c>
      <c r="D16" s="3">
        <v>12214</v>
      </c>
      <c r="E16" s="3">
        <v>13143</v>
      </c>
      <c r="F16" s="3">
        <v>2028</v>
      </c>
      <c r="G16" s="3">
        <v>15171</v>
      </c>
      <c r="H16" s="4">
        <v>25.00475556400989</v>
      </c>
      <c r="I16" s="4">
        <v>19.294117647058822</v>
      </c>
      <c r="J16" s="5">
        <v>24.20992303913542</v>
      </c>
    </row>
    <row r="17" spans="1:10" ht="14.25">
      <c r="A17" s="6" t="s">
        <v>15</v>
      </c>
      <c r="B17" s="7">
        <v>943</v>
      </c>
      <c r="C17" s="7">
        <v>1</v>
      </c>
      <c r="D17" s="7">
        <v>944</v>
      </c>
      <c r="E17" s="7">
        <v>3595</v>
      </c>
      <c r="F17" s="7">
        <v>127</v>
      </c>
      <c r="G17" s="7">
        <v>3722</v>
      </c>
      <c r="H17" s="8">
        <v>281.2301166489926</v>
      </c>
      <c r="I17" s="8">
        <v>12600</v>
      </c>
      <c r="J17" s="9">
        <v>294.27966101694915</v>
      </c>
    </row>
    <row r="18" spans="1:10" ht="14.25">
      <c r="A18" s="10" t="s">
        <v>16</v>
      </c>
      <c r="B18" s="3">
        <v>931</v>
      </c>
      <c r="C18" s="3">
        <v>38</v>
      </c>
      <c r="D18" s="3">
        <v>969</v>
      </c>
      <c r="E18" s="3">
        <v>1405</v>
      </c>
      <c r="F18" s="3">
        <v>28</v>
      </c>
      <c r="G18" s="3">
        <v>1433</v>
      </c>
      <c r="H18" s="4">
        <v>50.912996777658435</v>
      </c>
      <c r="I18" s="4">
        <v>-26.31578947368421</v>
      </c>
      <c r="J18" s="5">
        <v>47.8844169246646</v>
      </c>
    </row>
    <row r="19" spans="1:10" ht="14.25">
      <c r="A19" s="6" t="s">
        <v>17</v>
      </c>
      <c r="B19" s="7">
        <v>544</v>
      </c>
      <c r="C19" s="7">
        <v>68</v>
      </c>
      <c r="D19" s="7">
        <v>612</v>
      </c>
      <c r="E19" s="7">
        <v>694</v>
      </c>
      <c r="F19" s="7">
        <v>46</v>
      </c>
      <c r="G19" s="7">
        <v>740</v>
      </c>
      <c r="H19" s="8">
        <v>27.573529411764707</v>
      </c>
      <c r="I19" s="8">
        <v>-32.35294117647059</v>
      </c>
      <c r="J19" s="9">
        <v>20.915032679738562</v>
      </c>
    </row>
    <row r="20" spans="1:10" ht="14.25">
      <c r="A20" s="10" t="s">
        <v>73</v>
      </c>
      <c r="B20" s="3">
        <v>22943</v>
      </c>
      <c r="C20" s="3">
        <v>0</v>
      </c>
      <c r="D20" s="3">
        <v>22943</v>
      </c>
      <c r="E20" s="3">
        <v>26382</v>
      </c>
      <c r="F20" s="3">
        <v>0</v>
      </c>
      <c r="G20" s="3">
        <v>26382</v>
      </c>
      <c r="H20" s="4">
        <v>14.989321361635358</v>
      </c>
      <c r="I20" s="4">
        <v>0</v>
      </c>
      <c r="J20" s="5">
        <v>14.989321361635358</v>
      </c>
    </row>
    <row r="21" spans="1:10" ht="14.25">
      <c r="A21" s="6" t="s">
        <v>18</v>
      </c>
      <c r="B21" s="7">
        <v>17597</v>
      </c>
      <c r="C21" s="7">
        <v>91</v>
      </c>
      <c r="D21" s="7">
        <v>17688</v>
      </c>
      <c r="E21" s="7">
        <v>15339</v>
      </c>
      <c r="F21" s="7">
        <v>178</v>
      </c>
      <c r="G21" s="7">
        <v>15517</v>
      </c>
      <c r="H21" s="8">
        <v>-12.83173268170711</v>
      </c>
      <c r="I21" s="8">
        <v>95.6043956043956</v>
      </c>
      <c r="J21" s="9">
        <v>-12.273857982813206</v>
      </c>
    </row>
    <row r="22" spans="1:10" ht="14.25">
      <c r="A22" s="10" t="s">
        <v>19</v>
      </c>
      <c r="B22" s="3">
        <v>149</v>
      </c>
      <c r="C22" s="3">
        <v>0</v>
      </c>
      <c r="D22" s="3">
        <v>149</v>
      </c>
      <c r="E22" s="3">
        <v>108</v>
      </c>
      <c r="F22" s="3">
        <v>0</v>
      </c>
      <c r="G22" s="3">
        <v>108</v>
      </c>
      <c r="H22" s="4">
        <v>-27.516778523489933</v>
      </c>
      <c r="I22" s="4">
        <v>0</v>
      </c>
      <c r="J22" s="5">
        <v>-27.516778523489933</v>
      </c>
    </row>
    <row r="23" spans="1:10" ht="14.25">
      <c r="A23" s="6" t="s">
        <v>20</v>
      </c>
      <c r="B23" s="7">
        <v>1865</v>
      </c>
      <c r="C23" s="7">
        <v>2</v>
      </c>
      <c r="D23" s="7">
        <v>1867</v>
      </c>
      <c r="E23" s="7">
        <v>2526</v>
      </c>
      <c r="F23" s="7">
        <v>14</v>
      </c>
      <c r="G23" s="7">
        <v>2540</v>
      </c>
      <c r="H23" s="8">
        <v>35.442359249329755</v>
      </c>
      <c r="I23" s="8">
        <v>600</v>
      </c>
      <c r="J23" s="9">
        <v>36.04713444027852</v>
      </c>
    </row>
    <row r="24" spans="1:10" ht="14.25">
      <c r="A24" s="10" t="s">
        <v>21</v>
      </c>
      <c r="B24" s="3">
        <v>677</v>
      </c>
      <c r="C24" s="3">
        <v>3</v>
      </c>
      <c r="D24" s="3">
        <v>680</v>
      </c>
      <c r="E24" s="3">
        <v>954</v>
      </c>
      <c r="F24" s="3">
        <v>0</v>
      </c>
      <c r="G24" s="3">
        <v>954</v>
      </c>
      <c r="H24" s="4">
        <v>40.91580502215657</v>
      </c>
      <c r="I24" s="4">
        <v>-100</v>
      </c>
      <c r="J24" s="5">
        <v>40.294117647058826</v>
      </c>
    </row>
    <row r="25" spans="1:10" ht="14.25">
      <c r="A25" s="6" t="s">
        <v>22</v>
      </c>
      <c r="B25" s="7">
        <v>11261</v>
      </c>
      <c r="C25" s="7">
        <v>146</v>
      </c>
      <c r="D25" s="7">
        <v>11407</v>
      </c>
      <c r="E25" s="7">
        <v>10909</v>
      </c>
      <c r="F25" s="7">
        <v>195</v>
      </c>
      <c r="G25" s="7">
        <v>11104</v>
      </c>
      <c r="H25" s="8">
        <v>-3.1258325193144483</v>
      </c>
      <c r="I25" s="8">
        <v>33.56164383561644</v>
      </c>
      <c r="J25" s="9">
        <v>-2.6562636977294645</v>
      </c>
    </row>
    <row r="26" spans="1:10" ht="14.25">
      <c r="A26" s="10" t="s">
        <v>23</v>
      </c>
      <c r="B26" s="3">
        <v>4134</v>
      </c>
      <c r="C26" s="3">
        <v>26</v>
      </c>
      <c r="D26" s="3">
        <v>4160</v>
      </c>
      <c r="E26" s="3">
        <v>4488</v>
      </c>
      <c r="F26" s="3">
        <v>31</v>
      </c>
      <c r="G26" s="3">
        <v>4519</v>
      </c>
      <c r="H26" s="4">
        <v>8.563134978229318</v>
      </c>
      <c r="I26" s="4">
        <v>19.230769230769234</v>
      </c>
      <c r="J26" s="5">
        <v>8.629807692307692</v>
      </c>
    </row>
    <row r="27" spans="1:10" ht="14.25">
      <c r="A27" s="6" t="s">
        <v>24</v>
      </c>
      <c r="B27" s="7">
        <v>60</v>
      </c>
      <c r="C27" s="7">
        <v>0</v>
      </c>
      <c r="D27" s="7">
        <v>60</v>
      </c>
      <c r="E27" s="7">
        <v>88</v>
      </c>
      <c r="F27" s="7">
        <v>0</v>
      </c>
      <c r="G27" s="7">
        <v>88</v>
      </c>
      <c r="H27" s="8">
        <v>46.666666666666664</v>
      </c>
      <c r="I27" s="8">
        <v>0</v>
      </c>
      <c r="J27" s="9">
        <v>46.666666666666664</v>
      </c>
    </row>
    <row r="28" spans="1:10" ht="14.25">
      <c r="A28" s="10" t="s">
        <v>25</v>
      </c>
      <c r="B28" s="3">
        <v>3282</v>
      </c>
      <c r="C28" s="3">
        <v>228</v>
      </c>
      <c r="D28" s="3">
        <v>3510</v>
      </c>
      <c r="E28" s="3">
        <v>3301</v>
      </c>
      <c r="F28" s="3">
        <v>251</v>
      </c>
      <c r="G28" s="3">
        <v>3552</v>
      </c>
      <c r="H28" s="4">
        <v>0.578915295551493</v>
      </c>
      <c r="I28" s="4">
        <v>10.087719298245613</v>
      </c>
      <c r="J28" s="5">
        <v>1.1965811965811968</v>
      </c>
    </row>
    <row r="29" spans="1:10" ht="14.25">
      <c r="A29" s="6" t="s">
        <v>26</v>
      </c>
      <c r="B29" s="7">
        <v>6443</v>
      </c>
      <c r="C29" s="7">
        <v>611</v>
      </c>
      <c r="D29" s="7">
        <v>7054</v>
      </c>
      <c r="E29" s="7">
        <v>8146</v>
      </c>
      <c r="F29" s="7">
        <v>639</v>
      </c>
      <c r="G29" s="7">
        <v>8785</v>
      </c>
      <c r="H29" s="8">
        <v>26.43178643489058</v>
      </c>
      <c r="I29" s="8">
        <v>4.582651391162029</v>
      </c>
      <c r="J29" s="9">
        <v>24.539268500141766</v>
      </c>
    </row>
    <row r="30" spans="1:10" ht="14.25">
      <c r="A30" s="10" t="s">
        <v>27</v>
      </c>
      <c r="B30" s="3">
        <v>4041</v>
      </c>
      <c r="C30" s="3">
        <v>338</v>
      </c>
      <c r="D30" s="3">
        <v>4379</v>
      </c>
      <c r="E30" s="3">
        <v>4847</v>
      </c>
      <c r="F30" s="3">
        <v>343</v>
      </c>
      <c r="G30" s="3">
        <v>5190</v>
      </c>
      <c r="H30" s="4">
        <v>19.945558030190547</v>
      </c>
      <c r="I30" s="4">
        <v>1.4792899408284024</v>
      </c>
      <c r="J30" s="5">
        <v>18.520210093628684</v>
      </c>
    </row>
    <row r="31" spans="1:10" ht="14.25">
      <c r="A31" s="6" t="s">
        <v>64</v>
      </c>
      <c r="B31" s="7">
        <v>1527</v>
      </c>
      <c r="C31" s="7">
        <v>73</v>
      </c>
      <c r="D31" s="7">
        <v>1600</v>
      </c>
      <c r="E31" s="7">
        <v>2115</v>
      </c>
      <c r="F31" s="7">
        <v>8</v>
      </c>
      <c r="G31" s="7">
        <v>2123</v>
      </c>
      <c r="H31" s="8">
        <v>38.50687622789784</v>
      </c>
      <c r="I31" s="8">
        <v>-89.04109589041096</v>
      </c>
      <c r="J31" s="9">
        <v>32.6875</v>
      </c>
    </row>
    <row r="32" spans="1:10" ht="14.25">
      <c r="A32" s="10" t="s">
        <v>74</v>
      </c>
      <c r="B32" s="3">
        <v>2598</v>
      </c>
      <c r="C32" s="3">
        <v>624</v>
      </c>
      <c r="D32" s="3">
        <v>3222</v>
      </c>
      <c r="E32" s="3">
        <v>3113</v>
      </c>
      <c r="F32" s="3">
        <v>471</v>
      </c>
      <c r="G32" s="3">
        <v>3584</v>
      </c>
      <c r="H32" s="4">
        <v>19.822940723633565</v>
      </c>
      <c r="I32" s="4">
        <v>-24.519230769230766</v>
      </c>
      <c r="J32" s="5">
        <v>11.235257603972688</v>
      </c>
    </row>
    <row r="33" spans="1:10" ht="14.25">
      <c r="A33" s="6" t="s">
        <v>60</v>
      </c>
      <c r="B33" s="7">
        <v>1258</v>
      </c>
      <c r="C33" s="7">
        <v>0</v>
      </c>
      <c r="D33" s="7">
        <v>1258</v>
      </c>
      <c r="E33" s="7">
        <v>1164</v>
      </c>
      <c r="F33" s="7">
        <v>0</v>
      </c>
      <c r="G33" s="7">
        <v>1164</v>
      </c>
      <c r="H33" s="8">
        <v>-7.472178060413355</v>
      </c>
      <c r="I33" s="8">
        <v>0</v>
      </c>
      <c r="J33" s="9">
        <v>-7.472178060413355</v>
      </c>
    </row>
    <row r="34" spans="1:10" ht="14.25">
      <c r="A34" s="10" t="s">
        <v>28</v>
      </c>
      <c r="B34" s="3">
        <v>4840</v>
      </c>
      <c r="C34" s="3">
        <v>782</v>
      </c>
      <c r="D34" s="3">
        <v>5622</v>
      </c>
      <c r="E34" s="3">
        <v>3737</v>
      </c>
      <c r="F34" s="3">
        <v>161</v>
      </c>
      <c r="G34" s="3">
        <v>3898</v>
      </c>
      <c r="H34" s="4">
        <v>-22.789256198347108</v>
      </c>
      <c r="I34" s="4">
        <v>-79.41176470588235</v>
      </c>
      <c r="J34" s="5">
        <v>-30.665243685521165</v>
      </c>
    </row>
    <row r="35" spans="1:10" ht="14.25">
      <c r="A35" s="6" t="s">
        <v>59</v>
      </c>
      <c r="B35" s="7">
        <v>1508</v>
      </c>
      <c r="C35" s="7">
        <v>43</v>
      </c>
      <c r="D35" s="7">
        <v>1551</v>
      </c>
      <c r="E35" s="7">
        <v>2158</v>
      </c>
      <c r="F35" s="7">
        <v>18</v>
      </c>
      <c r="G35" s="7">
        <v>2176</v>
      </c>
      <c r="H35" s="8">
        <v>43.103448275862064</v>
      </c>
      <c r="I35" s="8">
        <v>-58.139534883720934</v>
      </c>
      <c r="J35" s="9">
        <v>40.29658284977434</v>
      </c>
    </row>
    <row r="36" spans="1:10" ht="14.25">
      <c r="A36" s="10" t="s">
        <v>29</v>
      </c>
      <c r="B36" s="3">
        <v>20759</v>
      </c>
      <c r="C36" s="3">
        <v>135</v>
      </c>
      <c r="D36" s="3">
        <v>20894</v>
      </c>
      <c r="E36" s="3">
        <v>16187</v>
      </c>
      <c r="F36" s="3">
        <v>165</v>
      </c>
      <c r="G36" s="3">
        <v>16352</v>
      </c>
      <c r="H36" s="4">
        <v>-22.024182282383546</v>
      </c>
      <c r="I36" s="4">
        <v>22.22222222222222</v>
      </c>
      <c r="J36" s="5">
        <v>-21.73829807600268</v>
      </c>
    </row>
    <row r="37" spans="1:10" ht="14.25">
      <c r="A37" s="6" t="s">
        <v>30</v>
      </c>
      <c r="B37" s="7">
        <v>1262</v>
      </c>
      <c r="C37" s="7">
        <v>24</v>
      </c>
      <c r="D37" s="7">
        <v>1286</v>
      </c>
      <c r="E37" s="7">
        <v>3059</v>
      </c>
      <c r="F37" s="7">
        <v>103</v>
      </c>
      <c r="G37" s="7">
        <v>3162</v>
      </c>
      <c r="H37" s="8">
        <v>142.3930269413629</v>
      </c>
      <c r="I37" s="8">
        <v>329.16666666666663</v>
      </c>
      <c r="J37" s="9">
        <v>145.87869362363918</v>
      </c>
    </row>
    <row r="38" spans="1:10" ht="14.25">
      <c r="A38" s="10" t="s">
        <v>31</v>
      </c>
      <c r="B38" s="3">
        <v>2173</v>
      </c>
      <c r="C38" s="3">
        <v>3</v>
      </c>
      <c r="D38" s="3">
        <v>2176</v>
      </c>
      <c r="E38" s="3">
        <v>2456</v>
      </c>
      <c r="F38" s="3">
        <v>8</v>
      </c>
      <c r="G38" s="3">
        <v>2464</v>
      </c>
      <c r="H38" s="4">
        <v>13.023469857340084</v>
      </c>
      <c r="I38" s="4">
        <v>166.66666666666669</v>
      </c>
      <c r="J38" s="5">
        <v>13.23529411764706</v>
      </c>
    </row>
    <row r="39" spans="1:10" ht="14.25">
      <c r="A39" s="6" t="s">
        <v>32</v>
      </c>
      <c r="B39" s="7">
        <v>472</v>
      </c>
      <c r="C39" s="7">
        <v>5</v>
      </c>
      <c r="D39" s="7">
        <v>477</v>
      </c>
      <c r="E39" s="7">
        <v>568</v>
      </c>
      <c r="F39" s="7">
        <v>19</v>
      </c>
      <c r="G39" s="7">
        <v>587</v>
      </c>
      <c r="H39" s="8">
        <v>20.33898305084746</v>
      </c>
      <c r="I39" s="8">
        <v>280</v>
      </c>
      <c r="J39" s="9">
        <v>23.060796645702304</v>
      </c>
    </row>
    <row r="40" spans="1:10" ht="14.25">
      <c r="A40" s="10" t="s">
        <v>33</v>
      </c>
      <c r="B40" s="3">
        <v>7843</v>
      </c>
      <c r="C40" s="3">
        <v>3251</v>
      </c>
      <c r="D40" s="3">
        <v>11094</v>
      </c>
      <c r="E40" s="3">
        <v>8759</v>
      </c>
      <c r="F40" s="3">
        <v>2190</v>
      </c>
      <c r="G40" s="3">
        <v>10949</v>
      </c>
      <c r="H40" s="4">
        <v>11.679204386076757</v>
      </c>
      <c r="I40" s="4">
        <v>-32.63611196554906</v>
      </c>
      <c r="J40" s="5">
        <v>-1.3070127997115557</v>
      </c>
    </row>
    <row r="41" spans="1:10" ht="14.25">
      <c r="A41" s="6" t="s">
        <v>34</v>
      </c>
      <c r="B41" s="7">
        <v>1326</v>
      </c>
      <c r="C41" s="7">
        <v>33</v>
      </c>
      <c r="D41" s="7">
        <v>1359</v>
      </c>
      <c r="E41" s="7">
        <v>688</v>
      </c>
      <c r="F41" s="7">
        <v>31</v>
      </c>
      <c r="G41" s="7">
        <v>719</v>
      </c>
      <c r="H41" s="8">
        <v>-48.114630467571644</v>
      </c>
      <c r="I41" s="8">
        <v>-6.0606060606060606</v>
      </c>
      <c r="J41" s="9">
        <v>-47.093451066961</v>
      </c>
    </row>
    <row r="42" spans="1:10" ht="14.25">
      <c r="A42" s="10" t="s">
        <v>35</v>
      </c>
      <c r="B42" s="3">
        <v>4170</v>
      </c>
      <c r="C42" s="3">
        <v>1023</v>
      </c>
      <c r="D42" s="3">
        <v>5193</v>
      </c>
      <c r="E42" s="3">
        <v>4047</v>
      </c>
      <c r="F42" s="3">
        <v>859</v>
      </c>
      <c r="G42" s="3">
        <v>4906</v>
      </c>
      <c r="H42" s="4">
        <v>-2.9496402877697845</v>
      </c>
      <c r="I42" s="4">
        <v>-16.03128054740958</v>
      </c>
      <c r="J42" s="5">
        <v>-5.526670518005006</v>
      </c>
    </row>
    <row r="43" spans="1:10" ht="14.25">
      <c r="A43" s="6" t="s">
        <v>36</v>
      </c>
      <c r="B43" s="7">
        <v>3323</v>
      </c>
      <c r="C43" s="7">
        <v>109</v>
      </c>
      <c r="D43" s="7">
        <v>3432</v>
      </c>
      <c r="E43" s="7">
        <v>4106</v>
      </c>
      <c r="F43" s="7">
        <v>44</v>
      </c>
      <c r="G43" s="7">
        <v>4150</v>
      </c>
      <c r="H43" s="8">
        <v>23.563045440866688</v>
      </c>
      <c r="I43" s="8">
        <v>-59.63302752293578</v>
      </c>
      <c r="J43" s="9">
        <v>20.92074592074592</v>
      </c>
    </row>
    <row r="44" spans="1:10" ht="14.25">
      <c r="A44" s="10" t="s">
        <v>66</v>
      </c>
      <c r="B44" s="3">
        <v>2698</v>
      </c>
      <c r="C44" s="3">
        <v>8</v>
      </c>
      <c r="D44" s="3">
        <v>2706</v>
      </c>
      <c r="E44" s="3">
        <v>3161</v>
      </c>
      <c r="F44" s="3">
        <v>27</v>
      </c>
      <c r="G44" s="3">
        <v>3188</v>
      </c>
      <c r="H44" s="4">
        <v>17.16085989621942</v>
      </c>
      <c r="I44" s="4">
        <v>237.5</v>
      </c>
      <c r="J44" s="5">
        <v>17.812269031781227</v>
      </c>
    </row>
    <row r="45" spans="1:10" ht="14.25">
      <c r="A45" s="6" t="s">
        <v>67</v>
      </c>
      <c r="B45" s="7">
        <v>1729</v>
      </c>
      <c r="C45" s="7">
        <v>3</v>
      </c>
      <c r="D45" s="7">
        <v>1732</v>
      </c>
      <c r="E45" s="7">
        <v>2112</v>
      </c>
      <c r="F45" s="7">
        <v>15</v>
      </c>
      <c r="G45" s="7">
        <v>2127</v>
      </c>
      <c r="H45" s="8">
        <v>22.15153267784847</v>
      </c>
      <c r="I45" s="8">
        <v>400</v>
      </c>
      <c r="J45" s="9">
        <v>22.806004618937646</v>
      </c>
    </row>
    <row r="46" spans="1:10" ht="14.25">
      <c r="A46" s="10" t="s">
        <v>37</v>
      </c>
      <c r="B46" s="3">
        <v>9630</v>
      </c>
      <c r="C46" s="3">
        <v>129</v>
      </c>
      <c r="D46" s="3">
        <v>9759</v>
      </c>
      <c r="E46" s="3">
        <v>8123</v>
      </c>
      <c r="F46" s="3">
        <v>177</v>
      </c>
      <c r="G46" s="3">
        <v>8300</v>
      </c>
      <c r="H46" s="4">
        <v>-15.649013499480791</v>
      </c>
      <c r="I46" s="4">
        <v>37.2093023255814</v>
      </c>
      <c r="J46" s="5">
        <v>-14.95030228507019</v>
      </c>
    </row>
    <row r="47" spans="1:10" ht="14.25">
      <c r="A47" s="6" t="s">
        <v>38</v>
      </c>
      <c r="B47" s="7">
        <v>4132</v>
      </c>
      <c r="C47" s="7">
        <v>133</v>
      </c>
      <c r="D47" s="7">
        <v>4265</v>
      </c>
      <c r="E47" s="7">
        <v>4830</v>
      </c>
      <c r="F47" s="7">
        <v>188</v>
      </c>
      <c r="G47" s="7">
        <v>5018</v>
      </c>
      <c r="H47" s="8">
        <v>16.892545982575026</v>
      </c>
      <c r="I47" s="8">
        <v>41.35338345864661</v>
      </c>
      <c r="J47" s="9">
        <v>17.65533411488863</v>
      </c>
    </row>
    <row r="48" spans="1:10" ht="14.25">
      <c r="A48" s="10" t="s">
        <v>68</v>
      </c>
      <c r="B48" s="3">
        <v>1623</v>
      </c>
      <c r="C48" s="3">
        <v>19</v>
      </c>
      <c r="D48" s="3">
        <v>1642</v>
      </c>
      <c r="E48" s="3">
        <v>4815</v>
      </c>
      <c r="F48" s="3">
        <v>85</v>
      </c>
      <c r="G48" s="3">
        <v>4900</v>
      </c>
      <c r="H48" s="4">
        <v>196.6728280961183</v>
      </c>
      <c r="I48" s="4">
        <v>347.3684210526316</v>
      </c>
      <c r="J48" s="5">
        <v>198.41656516443362</v>
      </c>
    </row>
    <row r="49" spans="1:10" ht="14.25">
      <c r="A49" s="6" t="s">
        <v>39</v>
      </c>
      <c r="B49" s="7">
        <v>8371</v>
      </c>
      <c r="C49" s="7">
        <v>1128</v>
      </c>
      <c r="D49" s="7">
        <v>9499</v>
      </c>
      <c r="E49" s="7">
        <v>8677</v>
      </c>
      <c r="F49" s="7">
        <v>981</v>
      </c>
      <c r="G49" s="7">
        <v>9658</v>
      </c>
      <c r="H49" s="8">
        <v>3.655477242862262</v>
      </c>
      <c r="I49" s="8">
        <v>-13.031914893617023</v>
      </c>
      <c r="J49" s="9">
        <v>1.673860406358564</v>
      </c>
    </row>
    <row r="50" spans="1:10" ht="14.25">
      <c r="A50" s="10" t="s">
        <v>40</v>
      </c>
      <c r="B50" s="3">
        <v>344</v>
      </c>
      <c r="C50" s="3">
        <v>0</v>
      </c>
      <c r="D50" s="3">
        <v>344</v>
      </c>
      <c r="E50" s="3">
        <v>396</v>
      </c>
      <c r="F50" s="3">
        <v>0</v>
      </c>
      <c r="G50" s="3">
        <v>396</v>
      </c>
      <c r="H50" s="4">
        <v>15.11627906976744</v>
      </c>
      <c r="I50" s="4">
        <v>0</v>
      </c>
      <c r="J50" s="5">
        <v>15.11627906976744</v>
      </c>
    </row>
    <row r="51" spans="1:10" ht="14.25">
      <c r="A51" s="6" t="s">
        <v>41</v>
      </c>
      <c r="B51" s="7">
        <v>584</v>
      </c>
      <c r="C51" s="7">
        <v>5</v>
      </c>
      <c r="D51" s="7">
        <v>589</v>
      </c>
      <c r="E51" s="7">
        <v>738</v>
      </c>
      <c r="F51" s="7">
        <v>2</v>
      </c>
      <c r="G51" s="7">
        <v>740</v>
      </c>
      <c r="H51" s="8">
        <v>26.36986301369863</v>
      </c>
      <c r="I51" s="8">
        <v>-60</v>
      </c>
      <c r="J51" s="9">
        <v>25.636672325976228</v>
      </c>
    </row>
    <row r="52" spans="1:10" ht="14.25">
      <c r="A52" s="10" t="s">
        <v>42</v>
      </c>
      <c r="B52" s="3">
        <v>2027</v>
      </c>
      <c r="C52" s="3">
        <v>36</v>
      </c>
      <c r="D52" s="3">
        <v>2063</v>
      </c>
      <c r="E52" s="3">
        <v>2214</v>
      </c>
      <c r="F52" s="3">
        <v>44</v>
      </c>
      <c r="G52" s="3">
        <v>2258</v>
      </c>
      <c r="H52" s="4">
        <v>9.225456339417859</v>
      </c>
      <c r="I52" s="4">
        <v>22.22222222222222</v>
      </c>
      <c r="J52" s="5">
        <v>9.452253999030539</v>
      </c>
    </row>
    <row r="53" spans="1:10" ht="14.25">
      <c r="A53" s="6" t="s">
        <v>69</v>
      </c>
      <c r="B53" s="7">
        <v>3600</v>
      </c>
      <c r="C53" s="7">
        <v>10</v>
      </c>
      <c r="D53" s="7">
        <v>3610</v>
      </c>
      <c r="E53" s="7">
        <v>5430</v>
      </c>
      <c r="F53" s="7">
        <v>131</v>
      </c>
      <c r="G53" s="7">
        <v>5561</v>
      </c>
      <c r="H53" s="8">
        <v>50.83333333333333</v>
      </c>
      <c r="I53" s="8">
        <v>1210</v>
      </c>
      <c r="J53" s="9">
        <v>54.044321329639885</v>
      </c>
    </row>
    <row r="54" spans="1:10" ht="14.25">
      <c r="A54" s="10" t="s">
        <v>43</v>
      </c>
      <c r="B54" s="3">
        <v>3493</v>
      </c>
      <c r="C54" s="3">
        <v>1</v>
      </c>
      <c r="D54" s="3">
        <v>3494</v>
      </c>
      <c r="E54" s="3">
        <v>4130</v>
      </c>
      <c r="F54" s="3">
        <v>1</v>
      </c>
      <c r="G54" s="3">
        <v>4131</v>
      </c>
      <c r="H54" s="4">
        <v>18.236472945891784</v>
      </c>
      <c r="I54" s="4">
        <v>0</v>
      </c>
      <c r="J54" s="5">
        <v>18.231253577561535</v>
      </c>
    </row>
    <row r="55" spans="1:10" ht="14.25">
      <c r="A55" s="6" t="s">
        <v>61</v>
      </c>
      <c r="B55" s="7">
        <v>15880</v>
      </c>
      <c r="C55" s="7">
        <v>514</v>
      </c>
      <c r="D55" s="7">
        <v>16394</v>
      </c>
      <c r="E55" s="7">
        <v>18673</v>
      </c>
      <c r="F55" s="7">
        <v>458</v>
      </c>
      <c r="G55" s="7">
        <v>19131</v>
      </c>
      <c r="H55" s="8">
        <v>17.58816120906801</v>
      </c>
      <c r="I55" s="8">
        <v>-10.894941634241246</v>
      </c>
      <c r="J55" s="9">
        <v>16.695132365499575</v>
      </c>
    </row>
    <row r="56" spans="1:10" ht="14.25">
      <c r="A56" s="10" t="s">
        <v>44</v>
      </c>
      <c r="B56" s="3">
        <v>688</v>
      </c>
      <c r="C56" s="3">
        <v>0</v>
      </c>
      <c r="D56" s="3">
        <v>688</v>
      </c>
      <c r="E56" s="3">
        <v>843</v>
      </c>
      <c r="F56" s="3">
        <v>19</v>
      </c>
      <c r="G56" s="3">
        <v>862</v>
      </c>
      <c r="H56" s="4">
        <v>22.52906976744186</v>
      </c>
      <c r="I56" s="4">
        <v>0</v>
      </c>
      <c r="J56" s="5">
        <v>25.290697674418606</v>
      </c>
    </row>
    <row r="57" spans="1:10" ht="14.25">
      <c r="A57" s="6" t="s">
        <v>45</v>
      </c>
      <c r="B57" s="7">
        <v>3759</v>
      </c>
      <c r="C57" s="7">
        <v>9</v>
      </c>
      <c r="D57" s="7">
        <v>3768</v>
      </c>
      <c r="E57" s="7">
        <v>3204</v>
      </c>
      <c r="F57" s="7">
        <v>0</v>
      </c>
      <c r="G57" s="7">
        <v>3204</v>
      </c>
      <c r="H57" s="8">
        <v>-14.764565043894654</v>
      </c>
      <c r="I57" s="8">
        <v>-100</v>
      </c>
      <c r="J57" s="9">
        <v>-14.968152866242038</v>
      </c>
    </row>
    <row r="58" spans="1:10" ht="14.25">
      <c r="A58" s="10" t="s">
        <v>46</v>
      </c>
      <c r="B58" s="3">
        <v>9615</v>
      </c>
      <c r="C58" s="3">
        <v>49</v>
      </c>
      <c r="D58" s="3">
        <v>9664</v>
      </c>
      <c r="E58" s="3">
        <v>11724</v>
      </c>
      <c r="F58" s="3">
        <v>43</v>
      </c>
      <c r="G58" s="3">
        <v>11767</v>
      </c>
      <c r="H58" s="4">
        <v>21.934477379095163</v>
      </c>
      <c r="I58" s="4">
        <v>-12.244897959183673</v>
      </c>
      <c r="J58" s="5">
        <v>21.761175496688743</v>
      </c>
    </row>
    <row r="59" spans="1:10" ht="14.25">
      <c r="A59" s="6" t="s">
        <v>75</v>
      </c>
      <c r="B59" s="7">
        <v>702</v>
      </c>
      <c r="C59" s="7">
        <v>220</v>
      </c>
      <c r="D59" s="7">
        <v>922</v>
      </c>
      <c r="E59" s="7">
        <v>2761</v>
      </c>
      <c r="F59" s="7">
        <v>325</v>
      </c>
      <c r="G59" s="7">
        <v>3086</v>
      </c>
      <c r="H59" s="8">
        <v>293.3048433048433</v>
      </c>
      <c r="I59" s="8">
        <v>47.72727272727273</v>
      </c>
      <c r="J59" s="9">
        <v>234.70715835141</v>
      </c>
    </row>
    <row r="60" spans="1:10" ht="14.25">
      <c r="A60" s="10" t="s">
        <v>76</v>
      </c>
      <c r="B60" s="3">
        <v>279</v>
      </c>
      <c r="C60" s="3">
        <v>415</v>
      </c>
      <c r="D60" s="3">
        <v>694</v>
      </c>
      <c r="E60" s="3">
        <v>314</v>
      </c>
      <c r="F60" s="3">
        <v>316</v>
      </c>
      <c r="G60" s="3">
        <v>630</v>
      </c>
      <c r="H60" s="4">
        <v>12.544802867383511</v>
      </c>
      <c r="I60" s="4">
        <v>-23.85542168674699</v>
      </c>
      <c r="J60" s="5">
        <v>-9.221902017291066</v>
      </c>
    </row>
    <row r="61" spans="1:11" ht="14.25">
      <c r="A61" s="11" t="s">
        <v>47</v>
      </c>
      <c r="B61" s="12">
        <f>B62-SUM(B6+B10+B20+B32+B59+B60+B5)</f>
        <v>351656</v>
      </c>
      <c r="C61" s="12">
        <f>C62-SUM(C6+C10+C20+C32+C59+C60+C5)</f>
        <v>188246</v>
      </c>
      <c r="D61" s="12">
        <f>D62-SUM(D6+D10+D20+D32+D59+D60+D5)</f>
        <v>539902</v>
      </c>
      <c r="E61" s="12">
        <f>E62-SUM(E6+E10+E20+E32+E59+E60+E5)</f>
        <v>392220</v>
      </c>
      <c r="F61" s="12">
        <f>F62-SUM(F6+F10+F20+F32+F59+F60+F5)</f>
        <v>211146</v>
      </c>
      <c r="G61" s="12">
        <f>G62-SUM(G6+G10+G20+G32+G59+G60+G5)</f>
        <v>603366</v>
      </c>
      <c r="H61" s="13">
        <f>+_xlfn.IFERROR(((E61-B61)/B61)*100,0)</f>
        <v>11.535136610778714</v>
      </c>
      <c r="I61" s="13">
        <f>+_xlfn.IFERROR(((F61-C61)/C61)*100,0)</f>
        <v>12.164933119428833</v>
      </c>
      <c r="J61" s="35">
        <f>+_xlfn.IFERROR(((G61-D61)/D61)*100,0)</f>
        <v>11.754725857655648</v>
      </c>
      <c r="K61" s="36"/>
    </row>
    <row r="62" spans="1:10" ht="14.25">
      <c r="A62" s="14" t="s">
        <v>48</v>
      </c>
      <c r="B62" s="15">
        <f>SUM(B4:B60)</f>
        <v>518087</v>
      </c>
      <c r="C62" s="15">
        <f>SUM(C4:C60)</f>
        <v>458633</v>
      </c>
      <c r="D62" s="15">
        <f>SUM(D4:D60)</f>
        <v>976720</v>
      </c>
      <c r="E62" s="15">
        <f>SUM(E4:E60)</f>
        <v>585720</v>
      </c>
      <c r="F62" s="15">
        <f>SUM(F4:F60)</f>
        <v>543390</v>
      </c>
      <c r="G62" s="15">
        <f>SUM(G4:G60)</f>
        <v>1129110</v>
      </c>
      <c r="H62" s="16">
        <f>+_xlfn.IFERROR(((E62-B62)/B62)*100,0)</f>
        <v>13.054371177041693</v>
      </c>
      <c r="I62" s="16">
        <f>+_xlfn.IFERROR(((F62-C62)/C62)*100,0)</f>
        <v>18.48035357246426</v>
      </c>
      <c r="J62" s="17">
        <f>+_xlfn.IFERROR(((G62-D62)/D62)*100,0)</f>
        <v>15.602219674010975</v>
      </c>
    </row>
    <row r="63" spans="1:10" ht="15" thickBot="1">
      <c r="A63" s="18" t="s">
        <v>49</v>
      </c>
      <c r="B63" s="19"/>
      <c r="C63" s="19"/>
      <c r="D63" s="19">
        <v>248344</v>
      </c>
      <c r="E63" s="19"/>
      <c r="F63" s="19"/>
      <c r="G63" s="19">
        <v>314532</v>
      </c>
      <c r="H63" s="69">
        <f>+_xlfn.IFERROR(((G63-D63)/D63)*100,0)</f>
        <v>26.65174113326676</v>
      </c>
      <c r="I63" s="69"/>
      <c r="J63" s="70"/>
    </row>
    <row r="64" spans="1:10" ht="14.25">
      <c r="A64" s="14" t="s">
        <v>50</v>
      </c>
      <c r="B64" s="34"/>
      <c r="C64" s="34"/>
      <c r="D64" s="34">
        <f>+D62+D63</f>
        <v>1225064</v>
      </c>
      <c r="E64" s="34"/>
      <c r="F64" s="34"/>
      <c r="G64" s="34">
        <f>+G62+G63</f>
        <v>1443642</v>
      </c>
      <c r="H64" s="71">
        <f>+_xlfn.IFERROR(((G64-D64)/D64)*100,0)</f>
        <v>17.842169878471655</v>
      </c>
      <c r="I64" s="71"/>
      <c r="J64" s="72"/>
    </row>
    <row r="65" spans="1:10" ht="14.25">
      <c r="A65" s="54"/>
      <c r="B65" s="55"/>
      <c r="C65" s="55"/>
      <c r="D65" s="55"/>
      <c r="E65" s="55"/>
      <c r="F65" s="55"/>
      <c r="G65" s="55"/>
      <c r="H65" s="55"/>
      <c r="I65" s="55"/>
      <c r="J65" s="56"/>
    </row>
    <row r="66" spans="1:10" ht="15" thickBot="1">
      <c r="A66" s="57"/>
      <c r="B66" s="58"/>
      <c r="C66" s="58"/>
      <c r="D66" s="58"/>
      <c r="E66" s="58"/>
      <c r="F66" s="58"/>
      <c r="G66" s="58"/>
      <c r="H66" s="58"/>
      <c r="I66" s="58"/>
      <c r="J66" s="59"/>
    </row>
    <row r="67" spans="1:10" ht="48.75" customHeight="1">
      <c r="A67" s="60" t="s">
        <v>62</v>
      </c>
      <c r="B67" s="60"/>
      <c r="C67" s="60"/>
      <c r="D67" s="60"/>
      <c r="E67" s="60"/>
      <c r="F67" s="60"/>
      <c r="G67" s="60"/>
      <c r="H67" s="60"/>
      <c r="I67" s="60"/>
      <c r="J67" s="60"/>
    </row>
    <row r="68" ht="14.25">
      <c r="A68" s="39" t="s">
        <v>63</v>
      </c>
    </row>
    <row r="69" spans="8:10" ht="14.25">
      <c r="H69" s="38"/>
      <c r="I69" s="38"/>
      <c r="J69" s="38"/>
    </row>
    <row r="70" spans="8:10" ht="14.25">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75" zoomScaleNormal="75" zoomScalePageLayoutView="0" workbookViewId="0" topLeftCell="A16">
      <selection activeCell="A68" sqref="A68"/>
    </sheetView>
  </sheetViews>
  <sheetFormatPr defaultColWidth="9.140625" defaultRowHeight="15"/>
  <cols>
    <col min="1" max="1" width="34.00390625" style="0" bestFit="1" customWidth="1"/>
    <col min="2" max="10" width="14.28125" style="0" customWidth="1"/>
  </cols>
  <sheetData>
    <row r="1" spans="1:10" ht="24.75" customHeight="1">
      <c r="A1" s="61" t="s">
        <v>56</v>
      </c>
      <c r="B1" s="62"/>
      <c r="C1" s="62"/>
      <c r="D1" s="62"/>
      <c r="E1" s="62"/>
      <c r="F1" s="62"/>
      <c r="G1" s="62"/>
      <c r="H1" s="62"/>
      <c r="I1" s="62"/>
      <c r="J1" s="63"/>
    </row>
    <row r="2" spans="1:10" ht="27" customHeight="1">
      <c r="A2" s="75" t="s">
        <v>1</v>
      </c>
      <c r="B2" s="66" t="s">
        <v>87</v>
      </c>
      <c r="C2" s="66"/>
      <c r="D2" s="66"/>
      <c r="E2" s="66" t="s">
        <v>88</v>
      </c>
      <c r="F2" s="66"/>
      <c r="G2" s="66"/>
      <c r="H2" s="67" t="s">
        <v>65</v>
      </c>
      <c r="I2" s="67"/>
      <c r="J2" s="68"/>
    </row>
    <row r="3" spans="1:10" ht="14.25">
      <c r="A3" s="76"/>
      <c r="B3" s="1" t="s">
        <v>2</v>
      </c>
      <c r="C3" s="1" t="s">
        <v>3</v>
      </c>
      <c r="D3" s="1" t="s">
        <v>4</v>
      </c>
      <c r="E3" s="1" t="s">
        <v>2</v>
      </c>
      <c r="F3" s="1" t="s">
        <v>3</v>
      </c>
      <c r="G3" s="1" t="s">
        <v>4</v>
      </c>
      <c r="H3" s="1" t="s">
        <v>2</v>
      </c>
      <c r="I3" s="1" t="s">
        <v>3</v>
      </c>
      <c r="J3" s="2" t="s">
        <v>4</v>
      </c>
    </row>
    <row r="4" spans="1:10" ht="14.25">
      <c r="A4" s="10" t="s">
        <v>5</v>
      </c>
      <c r="B4" s="3">
        <v>3</v>
      </c>
      <c r="C4" s="3">
        <v>1319</v>
      </c>
      <c r="D4" s="3">
        <v>1322</v>
      </c>
      <c r="E4" s="3">
        <v>0</v>
      </c>
      <c r="F4" s="3">
        <v>0</v>
      </c>
      <c r="G4" s="3">
        <v>0</v>
      </c>
      <c r="H4" s="4">
        <v>-100</v>
      </c>
      <c r="I4" s="4">
        <v>-100</v>
      </c>
      <c r="J4" s="5">
        <v>-100</v>
      </c>
    </row>
    <row r="5" spans="1:10" ht="14.25">
      <c r="A5" s="6" t="s">
        <v>70</v>
      </c>
      <c r="B5" s="7">
        <v>70647</v>
      </c>
      <c r="C5" s="7">
        <v>196637</v>
      </c>
      <c r="D5" s="7">
        <v>267284</v>
      </c>
      <c r="E5" s="7">
        <v>84558</v>
      </c>
      <c r="F5" s="7">
        <v>245118</v>
      </c>
      <c r="G5" s="7">
        <v>329676</v>
      </c>
      <c r="H5" s="8">
        <v>19.69085736124676</v>
      </c>
      <c r="I5" s="8">
        <v>24.65507508759796</v>
      </c>
      <c r="J5" s="9">
        <v>23.342961045180406</v>
      </c>
    </row>
    <row r="6" spans="1:10" ht="14.25">
      <c r="A6" s="10" t="s">
        <v>71</v>
      </c>
      <c r="B6" s="3">
        <v>63347</v>
      </c>
      <c r="C6" s="3">
        <v>64649</v>
      </c>
      <c r="D6" s="3">
        <v>127996</v>
      </c>
      <c r="E6" s="3">
        <v>68377</v>
      </c>
      <c r="F6" s="3">
        <v>77808</v>
      </c>
      <c r="G6" s="3">
        <v>146185</v>
      </c>
      <c r="H6" s="4">
        <v>7.940391810188328</v>
      </c>
      <c r="I6" s="4">
        <v>20.354529845782608</v>
      </c>
      <c r="J6" s="5">
        <v>14.21060033126035</v>
      </c>
    </row>
    <row r="7" spans="1:10" ht="14.25">
      <c r="A7" s="6" t="s">
        <v>6</v>
      </c>
      <c r="B7" s="7">
        <v>29947</v>
      </c>
      <c r="C7" s="7">
        <v>10051</v>
      </c>
      <c r="D7" s="7">
        <v>39998</v>
      </c>
      <c r="E7" s="7">
        <v>39815</v>
      </c>
      <c r="F7" s="7">
        <v>12872</v>
      </c>
      <c r="G7" s="7">
        <v>52687</v>
      </c>
      <c r="H7" s="8">
        <v>32.95154773433065</v>
      </c>
      <c r="I7" s="8">
        <v>28.066859019003083</v>
      </c>
      <c r="J7" s="9">
        <v>31.724086204310215</v>
      </c>
    </row>
    <row r="8" spans="1:10" ht="14.25">
      <c r="A8" s="10" t="s">
        <v>7</v>
      </c>
      <c r="B8" s="3">
        <v>24403</v>
      </c>
      <c r="C8" s="3">
        <v>17601</v>
      </c>
      <c r="D8" s="3">
        <v>42004</v>
      </c>
      <c r="E8" s="3">
        <v>25242</v>
      </c>
      <c r="F8" s="3">
        <v>18455</v>
      </c>
      <c r="G8" s="3">
        <v>43697</v>
      </c>
      <c r="H8" s="4">
        <v>3.438101872720567</v>
      </c>
      <c r="I8" s="4">
        <v>4.851997045622407</v>
      </c>
      <c r="J8" s="5">
        <v>4.030568517284068</v>
      </c>
    </row>
    <row r="9" spans="1:10" ht="14.25">
      <c r="A9" s="6" t="s">
        <v>8</v>
      </c>
      <c r="B9" s="7">
        <v>22881</v>
      </c>
      <c r="C9" s="7">
        <v>98240</v>
      </c>
      <c r="D9" s="7">
        <v>121121</v>
      </c>
      <c r="E9" s="7">
        <v>25669</v>
      </c>
      <c r="F9" s="7">
        <v>119084</v>
      </c>
      <c r="G9" s="7">
        <v>144753</v>
      </c>
      <c r="H9" s="8">
        <v>12.184782133648005</v>
      </c>
      <c r="I9" s="8">
        <v>21.21742671009772</v>
      </c>
      <c r="J9" s="9">
        <v>19.511067444951742</v>
      </c>
    </row>
    <row r="10" spans="1:10" ht="14.25">
      <c r="A10" s="10" t="s">
        <v>72</v>
      </c>
      <c r="B10" s="3">
        <v>1997</v>
      </c>
      <c r="C10" s="3">
        <v>1473</v>
      </c>
      <c r="D10" s="3">
        <v>3470</v>
      </c>
      <c r="E10" s="3">
        <v>2389</v>
      </c>
      <c r="F10" s="3">
        <v>1699</v>
      </c>
      <c r="G10" s="3">
        <v>4088</v>
      </c>
      <c r="H10" s="4">
        <v>19.629444166249375</v>
      </c>
      <c r="I10" s="4">
        <v>15.342837746096402</v>
      </c>
      <c r="J10" s="5">
        <v>17.80979827089337</v>
      </c>
    </row>
    <row r="11" spans="1:10" ht="14.25">
      <c r="A11" s="6" t="s">
        <v>9</v>
      </c>
      <c r="B11" s="7">
        <v>6769</v>
      </c>
      <c r="C11" s="7">
        <v>12679</v>
      </c>
      <c r="D11" s="7">
        <v>19448</v>
      </c>
      <c r="E11" s="7">
        <v>8181</v>
      </c>
      <c r="F11" s="7">
        <v>14328</v>
      </c>
      <c r="G11" s="7">
        <v>22509</v>
      </c>
      <c r="H11" s="8">
        <v>20.859802038705865</v>
      </c>
      <c r="I11" s="8">
        <v>13.005757551857403</v>
      </c>
      <c r="J11" s="9">
        <v>15.739407651172357</v>
      </c>
    </row>
    <row r="12" spans="1:10" ht="14.25">
      <c r="A12" s="10" t="s">
        <v>10</v>
      </c>
      <c r="B12" s="3">
        <v>8791</v>
      </c>
      <c r="C12" s="3">
        <v>8737</v>
      </c>
      <c r="D12" s="3">
        <v>17528</v>
      </c>
      <c r="E12" s="3">
        <v>9942</v>
      </c>
      <c r="F12" s="3">
        <v>8346</v>
      </c>
      <c r="G12" s="3">
        <v>18288</v>
      </c>
      <c r="H12" s="4">
        <v>13.092935957228985</v>
      </c>
      <c r="I12" s="4">
        <v>-4.475220327343482</v>
      </c>
      <c r="J12" s="5">
        <v>4.33591967138293</v>
      </c>
    </row>
    <row r="13" spans="1:10" ht="14.25">
      <c r="A13" s="6" t="s">
        <v>11</v>
      </c>
      <c r="B13" s="7">
        <v>13435</v>
      </c>
      <c r="C13" s="7">
        <v>4952</v>
      </c>
      <c r="D13" s="7">
        <v>18387</v>
      </c>
      <c r="E13" s="7">
        <v>15974</v>
      </c>
      <c r="F13" s="7">
        <v>4215</v>
      </c>
      <c r="G13" s="7">
        <v>20189</v>
      </c>
      <c r="H13" s="8">
        <v>18.89839970227019</v>
      </c>
      <c r="I13" s="8">
        <v>-14.882875605815832</v>
      </c>
      <c r="J13" s="9">
        <v>9.800402458258551</v>
      </c>
    </row>
    <row r="14" spans="1:10" ht="14.25">
      <c r="A14" s="10" t="s">
        <v>12</v>
      </c>
      <c r="B14" s="3">
        <v>10675</v>
      </c>
      <c r="C14" s="3">
        <v>4134</v>
      </c>
      <c r="D14" s="3">
        <v>14809</v>
      </c>
      <c r="E14" s="3">
        <v>12220</v>
      </c>
      <c r="F14" s="3">
        <v>5495</v>
      </c>
      <c r="G14" s="3">
        <v>17715</v>
      </c>
      <c r="H14" s="4">
        <v>14.473067915690866</v>
      </c>
      <c r="I14" s="4">
        <v>32.92210933720368</v>
      </c>
      <c r="J14" s="5">
        <v>19.623202106826927</v>
      </c>
    </row>
    <row r="15" spans="1:10" ht="14.25">
      <c r="A15" s="6" t="s">
        <v>13</v>
      </c>
      <c r="B15" s="7">
        <v>3492</v>
      </c>
      <c r="C15" s="7">
        <v>40</v>
      </c>
      <c r="D15" s="7">
        <v>3532</v>
      </c>
      <c r="E15" s="7">
        <v>4224</v>
      </c>
      <c r="F15" s="7">
        <v>51</v>
      </c>
      <c r="G15" s="7">
        <v>4275</v>
      </c>
      <c r="H15" s="8">
        <v>20.962199312714777</v>
      </c>
      <c r="I15" s="8">
        <v>27.500000000000004</v>
      </c>
      <c r="J15" s="9">
        <v>21.036240090600227</v>
      </c>
    </row>
    <row r="16" spans="1:10" ht="14.25">
      <c r="A16" s="10" t="s">
        <v>14</v>
      </c>
      <c r="B16" s="3">
        <v>8463</v>
      </c>
      <c r="C16" s="3">
        <v>1616</v>
      </c>
      <c r="D16" s="3">
        <v>10079</v>
      </c>
      <c r="E16" s="3">
        <v>9143</v>
      </c>
      <c r="F16" s="3">
        <v>1466</v>
      </c>
      <c r="G16" s="3">
        <v>10609</v>
      </c>
      <c r="H16" s="4">
        <v>8.034975776911262</v>
      </c>
      <c r="I16" s="4">
        <v>-9.282178217821782</v>
      </c>
      <c r="J16" s="5">
        <v>5.258458180375037</v>
      </c>
    </row>
    <row r="17" spans="1:10" ht="14.25">
      <c r="A17" s="6" t="s">
        <v>15</v>
      </c>
      <c r="B17" s="7">
        <v>838</v>
      </c>
      <c r="C17" s="7">
        <v>0</v>
      </c>
      <c r="D17" s="7">
        <v>838</v>
      </c>
      <c r="E17" s="7">
        <v>1353</v>
      </c>
      <c r="F17" s="7">
        <v>4</v>
      </c>
      <c r="G17" s="7">
        <v>1357</v>
      </c>
      <c r="H17" s="8">
        <v>61.45584725536993</v>
      </c>
      <c r="I17" s="8">
        <v>0</v>
      </c>
      <c r="J17" s="9">
        <v>61.93317422434368</v>
      </c>
    </row>
    <row r="18" spans="1:10" ht="14.25">
      <c r="A18" s="10" t="s">
        <v>16</v>
      </c>
      <c r="B18" s="3">
        <v>833</v>
      </c>
      <c r="C18" s="3">
        <v>17</v>
      </c>
      <c r="D18" s="3">
        <v>850</v>
      </c>
      <c r="E18" s="3">
        <v>1332</v>
      </c>
      <c r="F18" s="3">
        <v>14</v>
      </c>
      <c r="G18" s="3">
        <v>1346</v>
      </c>
      <c r="H18" s="4">
        <v>59.903961584633855</v>
      </c>
      <c r="I18" s="4">
        <v>-17.647058823529413</v>
      </c>
      <c r="J18" s="5">
        <v>58.35294117647059</v>
      </c>
    </row>
    <row r="19" spans="1:10" ht="14.25">
      <c r="A19" s="6" t="s">
        <v>17</v>
      </c>
      <c r="B19" s="7">
        <v>433</v>
      </c>
      <c r="C19" s="7">
        <v>40</v>
      </c>
      <c r="D19" s="7">
        <v>473</v>
      </c>
      <c r="E19" s="7">
        <v>609</v>
      </c>
      <c r="F19" s="7">
        <v>26</v>
      </c>
      <c r="G19" s="7">
        <v>635</v>
      </c>
      <c r="H19" s="8">
        <v>40.64665127020785</v>
      </c>
      <c r="I19" s="8">
        <v>-35</v>
      </c>
      <c r="J19" s="9">
        <v>34.24947145877378</v>
      </c>
    </row>
    <row r="20" spans="1:10" ht="14.25">
      <c r="A20" s="10" t="s">
        <v>73</v>
      </c>
      <c r="B20" s="3">
        <v>0</v>
      </c>
      <c r="C20" s="3">
        <v>0</v>
      </c>
      <c r="D20" s="3">
        <v>0</v>
      </c>
      <c r="E20" s="3">
        <v>0</v>
      </c>
      <c r="F20" s="3">
        <v>0</v>
      </c>
      <c r="G20" s="3">
        <v>0</v>
      </c>
      <c r="H20" s="4">
        <v>0</v>
      </c>
      <c r="I20" s="4">
        <v>0</v>
      </c>
      <c r="J20" s="5">
        <v>0</v>
      </c>
    </row>
    <row r="21" spans="1:10" ht="14.25">
      <c r="A21" s="6" t="s">
        <v>18</v>
      </c>
      <c r="B21" s="7">
        <v>1242</v>
      </c>
      <c r="C21" s="7">
        <v>64</v>
      </c>
      <c r="D21" s="7">
        <v>1306</v>
      </c>
      <c r="E21" s="7">
        <v>1281</v>
      </c>
      <c r="F21" s="7">
        <v>133</v>
      </c>
      <c r="G21" s="7">
        <v>1414</v>
      </c>
      <c r="H21" s="8">
        <v>3.140096618357488</v>
      </c>
      <c r="I21" s="8">
        <v>107.8125</v>
      </c>
      <c r="J21" s="9">
        <v>8.269525267993874</v>
      </c>
    </row>
    <row r="22" spans="1:10" ht="14.25">
      <c r="A22" s="10" t="s">
        <v>19</v>
      </c>
      <c r="B22" s="3">
        <v>0</v>
      </c>
      <c r="C22" s="3">
        <v>0</v>
      </c>
      <c r="D22" s="3">
        <v>0</v>
      </c>
      <c r="E22" s="3">
        <v>0</v>
      </c>
      <c r="F22" s="3">
        <v>0</v>
      </c>
      <c r="G22" s="3">
        <v>0</v>
      </c>
      <c r="H22" s="4">
        <v>0</v>
      </c>
      <c r="I22" s="4">
        <v>0</v>
      </c>
      <c r="J22" s="5">
        <v>0</v>
      </c>
    </row>
    <row r="23" spans="1:10" ht="14.25">
      <c r="A23" s="6" t="s">
        <v>20</v>
      </c>
      <c r="B23" s="7">
        <v>1704</v>
      </c>
      <c r="C23" s="7">
        <v>1</v>
      </c>
      <c r="D23" s="7">
        <v>1705</v>
      </c>
      <c r="E23" s="7">
        <v>2372</v>
      </c>
      <c r="F23" s="7">
        <v>9</v>
      </c>
      <c r="G23" s="7">
        <v>2381</v>
      </c>
      <c r="H23" s="8">
        <v>39.201877934272304</v>
      </c>
      <c r="I23" s="8">
        <v>800</v>
      </c>
      <c r="J23" s="9">
        <v>39.64809384164223</v>
      </c>
    </row>
    <row r="24" spans="1:10" ht="14.25">
      <c r="A24" s="10" t="s">
        <v>21</v>
      </c>
      <c r="B24" s="3">
        <v>615</v>
      </c>
      <c r="C24" s="3">
        <v>0</v>
      </c>
      <c r="D24" s="3">
        <v>615</v>
      </c>
      <c r="E24" s="3">
        <v>883</v>
      </c>
      <c r="F24" s="3">
        <v>0</v>
      </c>
      <c r="G24" s="3">
        <v>883</v>
      </c>
      <c r="H24" s="4">
        <v>43.577235772357724</v>
      </c>
      <c r="I24" s="4">
        <v>0</v>
      </c>
      <c r="J24" s="5">
        <v>43.577235772357724</v>
      </c>
    </row>
    <row r="25" spans="1:10" ht="14.25">
      <c r="A25" s="6" t="s">
        <v>22</v>
      </c>
      <c r="B25" s="7">
        <v>416</v>
      </c>
      <c r="C25" s="7">
        <v>77</v>
      </c>
      <c r="D25" s="7">
        <v>493</v>
      </c>
      <c r="E25" s="7">
        <v>696</v>
      </c>
      <c r="F25" s="7">
        <v>106</v>
      </c>
      <c r="G25" s="7">
        <v>802</v>
      </c>
      <c r="H25" s="8">
        <v>67.3076923076923</v>
      </c>
      <c r="I25" s="8">
        <v>37.66233766233766</v>
      </c>
      <c r="J25" s="9">
        <v>62.67748478701826</v>
      </c>
    </row>
    <row r="26" spans="1:10" ht="14.25">
      <c r="A26" s="10" t="s">
        <v>23</v>
      </c>
      <c r="B26" s="3">
        <v>620</v>
      </c>
      <c r="C26" s="3">
        <v>2</v>
      </c>
      <c r="D26" s="3">
        <v>622</v>
      </c>
      <c r="E26" s="3">
        <v>696</v>
      </c>
      <c r="F26" s="3">
        <v>5</v>
      </c>
      <c r="G26" s="3">
        <v>701</v>
      </c>
      <c r="H26" s="4">
        <v>12.258064516129032</v>
      </c>
      <c r="I26" s="4">
        <v>150</v>
      </c>
      <c r="J26" s="5">
        <v>12.700964630225082</v>
      </c>
    </row>
    <row r="27" spans="1:10" ht="14.25">
      <c r="A27" s="6" t="s">
        <v>24</v>
      </c>
      <c r="B27" s="7">
        <v>0</v>
      </c>
      <c r="C27" s="7">
        <v>0</v>
      </c>
      <c r="D27" s="7">
        <v>0</v>
      </c>
      <c r="E27" s="7">
        <v>0</v>
      </c>
      <c r="F27" s="7">
        <v>0</v>
      </c>
      <c r="G27" s="7">
        <v>0</v>
      </c>
      <c r="H27" s="8">
        <v>0</v>
      </c>
      <c r="I27" s="8">
        <v>0</v>
      </c>
      <c r="J27" s="9">
        <v>0</v>
      </c>
    </row>
    <row r="28" spans="1:10" ht="14.25">
      <c r="A28" s="10" t="s">
        <v>25</v>
      </c>
      <c r="B28" s="3">
        <v>1825</v>
      </c>
      <c r="C28" s="3">
        <v>203</v>
      </c>
      <c r="D28" s="3">
        <v>2028</v>
      </c>
      <c r="E28" s="3">
        <v>1945</v>
      </c>
      <c r="F28" s="3">
        <v>224</v>
      </c>
      <c r="G28" s="3">
        <v>2169</v>
      </c>
      <c r="H28" s="4">
        <v>6.575342465753424</v>
      </c>
      <c r="I28" s="4">
        <v>10.344827586206897</v>
      </c>
      <c r="J28" s="5">
        <v>6.952662721893491</v>
      </c>
    </row>
    <row r="29" spans="1:10" ht="14.25">
      <c r="A29" s="6" t="s">
        <v>26</v>
      </c>
      <c r="B29" s="7">
        <v>6041</v>
      </c>
      <c r="C29" s="7">
        <v>558</v>
      </c>
      <c r="D29" s="7">
        <v>6599</v>
      </c>
      <c r="E29" s="7">
        <v>7413</v>
      </c>
      <c r="F29" s="7">
        <v>558</v>
      </c>
      <c r="G29" s="7">
        <v>7971</v>
      </c>
      <c r="H29" s="8">
        <v>22.711471610660485</v>
      </c>
      <c r="I29" s="8">
        <v>0</v>
      </c>
      <c r="J29" s="9">
        <v>20.79102894377936</v>
      </c>
    </row>
    <row r="30" spans="1:10" ht="14.25">
      <c r="A30" s="10" t="s">
        <v>27</v>
      </c>
      <c r="B30" s="3">
        <v>2680</v>
      </c>
      <c r="C30" s="3">
        <v>321</v>
      </c>
      <c r="D30" s="3">
        <v>3001</v>
      </c>
      <c r="E30" s="3">
        <v>3417</v>
      </c>
      <c r="F30" s="3">
        <v>311</v>
      </c>
      <c r="G30" s="3">
        <v>3728</v>
      </c>
      <c r="H30" s="4">
        <v>27.500000000000004</v>
      </c>
      <c r="I30" s="4">
        <v>-3.115264797507788</v>
      </c>
      <c r="J30" s="5">
        <v>24.225258247250917</v>
      </c>
    </row>
    <row r="31" spans="1:10" ht="14.25">
      <c r="A31" s="6" t="s">
        <v>64</v>
      </c>
      <c r="B31" s="7">
        <v>1353</v>
      </c>
      <c r="C31" s="7">
        <v>55</v>
      </c>
      <c r="D31" s="7">
        <v>1408</v>
      </c>
      <c r="E31" s="7">
        <v>1869</v>
      </c>
      <c r="F31" s="7">
        <v>5</v>
      </c>
      <c r="G31" s="7">
        <v>1874</v>
      </c>
      <c r="H31" s="8">
        <v>38.13747228381374</v>
      </c>
      <c r="I31" s="8">
        <v>-90.9090909090909</v>
      </c>
      <c r="J31" s="9">
        <v>33.096590909090914</v>
      </c>
    </row>
    <row r="32" spans="1:10" ht="14.25">
      <c r="A32" s="10" t="s">
        <v>74</v>
      </c>
      <c r="B32" s="3">
        <v>6</v>
      </c>
      <c r="C32" s="3">
        <v>594</v>
      </c>
      <c r="D32" s="3">
        <v>600</v>
      </c>
      <c r="E32" s="3">
        <v>0</v>
      </c>
      <c r="F32" s="3">
        <v>409</v>
      </c>
      <c r="G32" s="3">
        <v>409</v>
      </c>
      <c r="H32" s="4">
        <v>-100</v>
      </c>
      <c r="I32" s="4">
        <v>-31.14478114478115</v>
      </c>
      <c r="J32" s="5">
        <v>-31.833333333333336</v>
      </c>
    </row>
    <row r="33" spans="1:10" ht="14.25">
      <c r="A33" s="6" t="s">
        <v>60</v>
      </c>
      <c r="B33" s="7">
        <v>515</v>
      </c>
      <c r="C33" s="7">
        <v>0</v>
      </c>
      <c r="D33" s="7">
        <v>515</v>
      </c>
      <c r="E33" s="7">
        <v>751</v>
      </c>
      <c r="F33" s="7">
        <v>0</v>
      </c>
      <c r="G33" s="7">
        <v>751</v>
      </c>
      <c r="H33" s="8">
        <v>45.8252427184466</v>
      </c>
      <c r="I33" s="8">
        <v>0</v>
      </c>
      <c r="J33" s="9">
        <v>45.8252427184466</v>
      </c>
    </row>
    <row r="34" spans="1:10" ht="14.25">
      <c r="A34" s="10" t="s">
        <v>28</v>
      </c>
      <c r="B34" s="3">
        <v>4012</v>
      </c>
      <c r="C34" s="3">
        <v>729</v>
      </c>
      <c r="D34" s="3">
        <v>4741</v>
      </c>
      <c r="E34" s="3">
        <v>832</v>
      </c>
      <c r="F34" s="3">
        <v>114</v>
      </c>
      <c r="G34" s="3">
        <v>946</v>
      </c>
      <c r="H34" s="4">
        <v>-79.26221335992024</v>
      </c>
      <c r="I34" s="4">
        <v>-84.36213991769547</v>
      </c>
      <c r="J34" s="5">
        <v>-80.04640371229699</v>
      </c>
    </row>
    <row r="35" spans="1:10" ht="14.25">
      <c r="A35" s="6" t="s">
        <v>59</v>
      </c>
      <c r="B35" s="7">
        <v>924</v>
      </c>
      <c r="C35" s="7">
        <v>19</v>
      </c>
      <c r="D35" s="7">
        <v>943</v>
      </c>
      <c r="E35" s="7">
        <v>1556</v>
      </c>
      <c r="F35" s="7">
        <v>8</v>
      </c>
      <c r="G35" s="7">
        <v>1564</v>
      </c>
      <c r="H35" s="8">
        <v>68.3982683982684</v>
      </c>
      <c r="I35" s="8">
        <v>-57.89473684210527</v>
      </c>
      <c r="J35" s="9">
        <v>65.85365853658537</v>
      </c>
    </row>
    <row r="36" spans="1:10" ht="14.25">
      <c r="A36" s="10" t="s">
        <v>29</v>
      </c>
      <c r="B36" s="3">
        <v>256</v>
      </c>
      <c r="C36" s="3">
        <v>77</v>
      </c>
      <c r="D36" s="3">
        <v>333</v>
      </c>
      <c r="E36" s="3">
        <v>394</v>
      </c>
      <c r="F36" s="3">
        <v>126</v>
      </c>
      <c r="G36" s="3">
        <v>520</v>
      </c>
      <c r="H36" s="4">
        <v>53.90625</v>
      </c>
      <c r="I36" s="4">
        <v>63.63636363636363</v>
      </c>
      <c r="J36" s="5">
        <v>56.15615615615616</v>
      </c>
    </row>
    <row r="37" spans="1:10" ht="14.25">
      <c r="A37" s="6" t="s">
        <v>30</v>
      </c>
      <c r="B37" s="7">
        <v>891</v>
      </c>
      <c r="C37" s="7">
        <v>0</v>
      </c>
      <c r="D37" s="7">
        <v>891</v>
      </c>
      <c r="E37" s="7">
        <v>1245</v>
      </c>
      <c r="F37" s="7">
        <v>3</v>
      </c>
      <c r="G37" s="7">
        <v>1248</v>
      </c>
      <c r="H37" s="8">
        <v>39.73063973063973</v>
      </c>
      <c r="I37" s="8">
        <v>0</v>
      </c>
      <c r="J37" s="9">
        <v>40.06734006734007</v>
      </c>
    </row>
    <row r="38" spans="1:10" ht="14.25">
      <c r="A38" s="10" t="s">
        <v>31</v>
      </c>
      <c r="B38" s="3">
        <v>1957</v>
      </c>
      <c r="C38" s="3">
        <v>0</v>
      </c>
      <c r="D38" s="3">
        <v>1957</v>
      </c>
      <c r="E38" s="3">
        <v>2241</v>
      </c>
      <c r="F38" s="3">
        <v>0</v>
      </c>
      <c r="G38" s="3">
        <v>2241</v>
      </c>
      <c r="H38" s="4">
        <v>14.512008175779254</v>
      </c>
      <c r="I38" s="4">
        <v>0</v>
      </c>
      <c r="J38" s="5">
        <v>14.512008175779254</v>
      </c>
    </row>
    <row r="39" spans="1:10" ht="14.25">
      <c r="A39" s="6" t="s">
        <v>32</v>
      </c>
      <c r="B39" s="7">
        <v>324</v>
      </c>
      <c r="C39" s="7">
        <v>0</v>
      </c>
      <c r="D39" s="7">
        <v>324</v>
      </c>
      <c r="E39" s="7">
        <v>431</v>
      </c>
      <c r="F39" s="7">
        <v>9</v>
      </c>
      <c r="G39" s="7">
        <v>440</v>
      </c>
      <c r="H39" s="8">
        <v>33.0246913580247</v>
      </c>
      <c r="I39" s="8">
        <v>0</v>
      </c>
      <c r="J39" s="9">
        <v>35.80246913580247</v>
      </c>
    </row>
    <row r="40" spans="1:10" ht="14.25">
      <c r="A40" s="10" t="s">
        <v>33</v>
      </c>
      <c r="B40" s="3">
        <v>7346</v>
      </c>
      <c r="C40" s="3">
        <v>3158</v>
      </c>
      <c r="D40" s="3">
        <v>10504</v>
      </c>
      <c r="E40" s="3">
        <v>8364</v>
      </c>
      <c r="F40" s="3">
        <v>2094</v>
      </c>
      <c r="G40" s="3">
        <v>10458</v>
      </c>
      <c r="H40" s="4">
        <v>13.857881840457392</v>
      </c>
      <c r="I40" s="4">
        <v>-33.69221025965801</v>
      </c>
      <c r="J40" s="5">
        <v>-0.43792840822543794</v>
      </c>
    </row>
    <row r="41" spans="1:10" ht="14.25">
      <c r="A41" s="6" t="s">
        <v>34</v>
      </c>
      <c r="B41" s="7">
        <v>0</v>
      </c>
      <c r="C41" s="7">
        <v>9</v>
      </c>
      <c r="D41" s="7">
        <v>9</v>
      </c>
      <c r="E41" s="7">
        <v>0</v>
      </c>
      <c r="F41" s="7">
        <v>11</v>
      </c>
      <c r="G41" s="7">
        <v>11</v>
      </c>
      <c r="H41" s="8">
        <v>0</v>
      </c>
      <c r="I41" s="8">
        <v>22.22222222222222</v>
      </c>
      <c r="J41" s="9">
        <v>22.22222222222222</v>
      </c>
    </row>
    <row r="42" spans="1:10" ht="14.25">
      <c r="A42" s="10" t="s">
        <v>35</v>
      </c>
      <c r="B42" s="3">
        <v>3349</v>
      </c>
      <c r="C42" s="3">
        <v>928</v>
      </c>
      <c r="D42" s="3">
        <v>4277</v>
      </c>
      <c r="E42" s="3">
        <v>3750</v>
      </c>
      <c r="F42" s="3">
        <v>756</v>
      </c>
      <c r="G42" s="3">
        <v>4506</v>
      </c>
      <c r="H42" s="4">
        <v>11.973723499552106</v>
      </c>
      <c r="I42" s="4">
        <v>-18.53448275862069</v>
      </c>
      <c r="J42" s="5">
        <v>5.35422024783727</v>
      </c>
    </row>
    <row r="43" spans="1:10" ht="14.25">
      <c r="A43" s="6" t="s">
        <v>36</v>
      </c>
      <c r="B43" s="7">
        <v>2853</v>
      </c>
      <c r="C43" s="7">
        <v>70</v>
      </c>
      <c r="D43" s="7">
        <v>2923</v>
      </c>
      <c r="E43" s="7">
        <v>3038</v>
      </c>
      <c r="F43" s="7">
        <v>13</v>
      </c>
      <c r="G43" s="7">
        <v>3051</v>
      </c>
      <c r="H43" s="41">
        <v>6.484402383456011</v>
      </c>
      <c r="I43" s="8">
        <v>-81.42857142857143</v>
      </c>
      <c r="J43" s="9">
        <v>4.379062606910708</v>
      </c>
    </row>
    <row r="44" spans="1:10" ht="14.25">
      <c r="A44" s="10" t="s">
        <v>66</v>
      </c>
      <c r="B44" s="3">
        <v>2532</v>
      </c>
      <c r="C44" s="3">
        <v>2</v>
      </c>
      <c r="D44" s="3">
        <v>2534</v>
      </c>
      <c r="E44" s="3">
        <v>2863</v>
      </c>
      <c r="F44" s="3">
        <v>20</v>
      </c>
      <c r="G44" s="3">
        <v>2883</v>
      </c>
      <c r="H44" s="4">
        <v>13.07266982622433</v>
      </c>
      <c r="I44" s="4">
        <v>900</v>
      </c>
      <c r="J44" s="5">
        <v>13.772691397000788</v>
      </c>
    </row>
    <row r="45" spans="1:10" ht="14.25">
      <c r="A45" s="6" t="s">
        <v>67</v>
      </c>
      <c r="B45" s="7">
        <v>1531</v>
      </c>
      <c r="C45" s="7">
        <v>2</v>
      </c>
      <c r="D45" s="7">
        <v>1533</v>
      </c>
      <c r="E45" s="7">
        <v>1949</v>
      </c>
      <c r="F45" s="7">
        <v>7</v>
      </c>
      <c r="G45" s="7">
        <v>1956</v>
      </c>
      <c r="H45" s="8">
        <v>27.302416721097323</v>
      </c>
      <c r="I45" s="8">
        <v>250</v>
      </c>
      <c r="J45" s="9">
        <v>27.59295499021526</v>
      </c>
    </row>
    <row r="46" spans="1:10" ht="14.25">
      <c r="A46" s="10" t="s">
        <v>37</v>
      </c>
      <c r="B46" s="3">
        <v>1726</v>
      </c>
      <c r="C46" s="3">
        <v>78</v>
      </c>
      <c r="D46" s="3">
        <v>1804</v>
      </c>
      <c r="E46" s="3">
        <v>2343</v>
      </c>
      <c r="F46" s="3">
        <v>80</v>
      </c>
      <c r="G46" s="3">
        <v>2423</v>
      </c>
      <c r="H46" s="4">
        <v>35.747392815758985</v>
      </c>
      <c r="I46" s="4">
        <v>2.564102564102564</v>
      </c>
      <c r="J46" s="5">
        <v>34.312638580931264</v>
      </c>
    </row>
    <row r="47" spans="1:10" ht="14.25">
      <c r="A47" s="6" t="s">
        <v>38</v>
      </c>
      <c r="B47" s="7">
        <v>3625</v>
      </c>
      <c r="C47" s="7">
        <v>118</v>
      </c>
      <c r="D47" s="7">
        <v>3743</v>
      </c>
      <c r="E47" s="7">
        <v>4378</v>
      </c>
      <c r="F47" s="7">
        <v>158</v>
      </c>
      <c r="G47" s="7">
        <v>4536</v>
      </c>
      <c r="H47" s="8">
        <v>20.772413793103446</v>
      </c>
      <c r="I47" s="8">
        <v>33.89830508474576</v>
      </c>
      <c r="J47" s="9">
        <v>21.186214266631044</v>
      </c>
    </row>
    <row r="48" spans="1:10" ht="14.25">
      <c r="A48" s="10" t="s">
        <v>68</v>
      </c>
      <c r="B48" s="3">
        <v>1554</v>
      </c>
      <c r="C48" s="3">
        <v>4</v>
      </c>
      <c r="D48" s="3">
        <v>1558</v>
      </c>
      <c r="E48" s="3">
        <v>4626</v>
      </c>
      <c r="F48" s="3">
        <v>50</v>
      </c>
      <c r="G48" s="3">
        <v>4676</v>
      </c>
      <c r="H48" s="4">
        <v>197.6833976833977</v>
      </c>
      <c r="I48" s="4">
        <v>1150</v>
      </c>
      <c r="J48" s="5">
        <v>200.1283697047497</v>
      </c>
    </row>
    <row r="49" spans="1:10" ht="14.25">
      <c r="A49" s="6" t="s">
        <v>39</v>
      </c>
      <c r="B49" s="7">
        <v>4606</v>
      </c>
      <c r="C49" s="7">
        <v>1015</v>
      </c>
      <c r="D49" s="7">
        <v>5621</v>
      </c>
      <c r="E49" s="7">
        <v>5373</v>
      </c>
      <c r="F49" s="7">
        <v>933</v>
      </c>
      <c r="G49" s="7">
        <v>6306</v>
      </c>
      <c r="H49" s="8">
        <v>16.65219279201042</v>
      </c>
      <c r="I49" s="8">
        <v>-8.078817733990148</v>
      </c>
      <c r="J49" s="9">
        <v>12.18644369329301</v>
      </c>
    </row>
    <row r="50" spans="1:10" ht="14.25">
      <c r="A50" s="10" t="s">
        <v>40</v>
      </c>
      <c r="B50" s="3">
        <v>282</v>
      </c>
      <c r="C50" s="3">
        <v>0</v>
      </c>
      <c r="D50" s="3">
        <v>282</v>
      </c>
      <c r="E50" s="3">
        <v>362</v>
      </c>
      <c r="F50" s="3">
        <v>0</v>
      </c>
      <c r="G50" s="3">
        <v>362</v>
      </c>
      <c r="H50" s="4">
        <v>28.368794326241137</v>
      </c>
      <c r="I50" s="4">
        <v>0</v>
      </c>
      <c r="J50" s="5">
        <v>28.368794326241137</v>
      </c>
    </row>
    <row r="51" spans="1:10" ht="14.25">
      <c r="A51" s="6" t="s">
        <v>41</v>
      </c>
      <c r="B51" s="7">
        <v>396</v>
      </c>
      <c r="C51" s="7">
        <v>0</v>
      </c>
      <c r="D51" s="7">
        <v>396</v>
      </c>
      <c r="E51" s="7">
        <v>564</v>
      </c>
      <c r="F51" s="7">
        <v>2</v>
      </c>
      <c r="G51" s="7">
        <v>566</v>
      </c>
      <c r="H51" s="8">
        <v>42.42424242424242</v>
      </c>
      <c r="I51" s="8">
        <v>0</v>
      </c>
      <c r="J51" s="9">
        <v>42.92929292929293</v>
      </c>
    </row>
    <row r="52" spans="1:10" ht="14.25">
      <c r="A52" s="10" t="s">
        <v>42</v>
      </c>
      <c r="B52" s="3">
        <v>1697</v>
      </c>
      <c r="C52" s="3">
        <v>9</v>
      </c>
      <c r="D52" s="3">
        <v>1706</v>
      </c>
      <c r="E52" s="3">
        <v>1929</v>
      </c>
      <c r="F52" s="3">
        <v>27</v>
      </c>
      <c r="G52" s="3">
        <v>1956</v>
      </c>
      <c r="H52" s="4">
        <v>13.671184443134942</v>
      </c>
      <c r="I52" s="4">
        <v>200</v>
      </c>
      <c r="J52" s="5">
        <v>14.654161781946073</v>
      </c>
    </row>
    <row r="53" spans="1:10" ht="14.25">
      <c r="A53" s="6" t="s">
        <v>69</v>
      </c>
      <c r="B53" s="7">
        <v>2675</v>
      </c>
      <c r="C53" s="7">
        <v>5</v>
      </c>
      <c r="D53" s="7">
        <v>2680</v>
      </c>
      <c r="E53" s="7">
        <v>3593</v>
      </c>
      <c r="F53" s="7">
        <v>109</v>
      </c>
      <c r="G53" s="7">
        <v>3702</v>
      </c>
      <c r="H53" s="8">
        <v>34.3177570093458</v>
      </c>
      <c r="I53" s="8">
        <v>2080</v>
      </c>
      <c r="J53" s="9">
        <v>38.13432835820896</v>
      </c>
    </row>
    <row r="54" spans="1:10" ht="14.25">
      <c r="A54" s="10" t="s">
        <v>43</v>
      </c>
      <c r="B54" s="3">
        <v>1226</v>
      </c>
      <c r="C54" s="3">
        <v>0</v>
      </c>
      <c r="D54" s="3">
        <v>1226</v>
      </c>
      <c r="E54" s="3">
        <v>1729</v>
      </c>
      <c r="F54" s="3">
        <v>0</v>
      </c>
      <c r="G54" s="3">
        <v>1729</v>
      </c>
      <c r="H54" s="4">
        <v>41.027732463295266</v>
      </c>
      <c r="I54" s="4">
        <v>0</v>
      </c>
      <c r="J54" s="5">
        <v>41.027732463295266</v>
      </c>
    </row>
    <row r="55" spans="1:10" ht="14.25">
      <c r="A55" s="6" t="s">
        <v>61</v>
      </c>
      <c r="B55" s="7">
        <v>217</v>
      </c>
      <c r="C55" s="7">
        <v>145</v>
      </c>
      <c r="D55" s="7">
        <v>362</v>
      </c>
      <c r="E55" s="7">
        <v>185</v>
      </c>
      <c r="F55" s="7">
        <v>64</v>
      </c>
      <c r="G55" s="7">
        <v>249</v>
      </c>
      <c r="H55" s="8">
        <v>-14.746543778801843</v>
      </c>
      <c r="I55" s="8">
        <v>-55.86206896551724</v>
      </c>
      <c r="J55" s="9">
        <v>-31.215469613259668</v>
      </c>
    </row>
    <row r="56" spans="1:10" ht="14.25">
      <c r="A56" s="10" t="s">
        <v>44</v>
      </c>
      <c r="B56" s="3">
        <v>325</v>
      </c>
      <c r="C56" s="3">
        <v>0</v>
      </c>
      <c r="D56" s="3">
        <v>325</v>
      </c>
      <c r="E56" s="3">
        <v>648</v>
      </c>
      <c r="F56" s="3">
        <v>12</v>
      </c>
      <c r="G56" s="3">
        <v>660</v>
      </c>
      <c r="H56" s="4">
        <v>99.38461538461539</v>
      </c>
      <c r="I56" s="4">
        <v>0</v>
      </c>
      <c r="J56" s="5">
        <v>103.07692307692307</v>
      </c>
    </row>
    <row r="57" spans="1:10" ht="14.25">
      <c r="A57" s="6" t="s">
        <v>45</v>
      </c>
      <c r="B57" s="7">
        <v>0</v>
      </c>
      <c r="C57" s="7">
        <v>0</v>
      </c>
      <c r="D57" s="7">
        <v>0</v>
      </c>
      <c r="E57" s="7">
        <v>0</v>
      </c>
      <c r="F57" s="7">
        <v>0</v>
      </c>
      <c r="G57" s="7">
        <v>0</v>
      </c>
      <c r="H57" s="8">
        <v>0</v>
      </c>
      <c r="I57" s="8">
        <v>0</v>
      </c>
      <c r="J57" s="9">
        <v>0</v>
      </c>
    </row>
    <row r="58" spans="1:10" ht="14.25">
      <c r="A58" s="10" t="s">
        <v>46</v>
      </c>
      <c r="B58" s="3">
        <v>4815</v>
      </c>
      <c r="C58" s="3">
        <v>14</v>
      </c>
      <c r="D58" s="3">
        <v>4829</v>
      </c>
      <c r="E58" s="3">
        <v>5957</v>
      </c>
      <c r="F58" s="3">
        <v>21</v>
      </c>
      <c r="G58" s="3">
        <v>5978</v>
      </c>
      <c r="H58" s="4">
        <v>23.71754932502596</v>
      </c>
      <c r="I58" s="4">
        <v>50</v>
      </c>
      <c r="J58" s="5">
        <v>23.79374611720853</v>
      </c>
    </row>
    <row r="59" spans="1:10" ht="14.25">
      <c r="A59" s="6" t="s">
        <v>75</v>
      </c>
      <c r="B59" s="7">
        <v>262</v>
      </c>
      <c r="C59" s="7">
        <v>195</v>
      </c>
      <c r="D59" s="7">
        <v>457</v>
      </c>
      <c r="E59" s="7">
        <v>356</v>
      </c>
      <c r="F59" s="7">
        <v>292</v>
      </c>
      <c r="G59" s="7">
        <v>648</v>
      </c>
      <c r="H59" s="8">
        <v>35.87786259541985</v>
      </c>
      <c r="I59" s="8">
        <v>49.743589743589745</v>
      </c>
      <c r="J59" s="9">
        <v>41.79431072210066</v>
      </c>
    </row>
    <row r="60" spans="1:10" ht="14.25">
      <c r="A60" s="10" t="s">
        <v>76</v>
      </c>
      <c r="B60" s="3">
        <v>130</v>
      </c>
      <c r="C60" s="3">
        <v>404</v>
      </c>
      <c r="D60" s="3">
        <v>534</v>
      </c>
      <c r="E60" s="3">
        <v>185</v>
      </c>
      <c r="F60" s="3">
        <v>272</v>
      </c>
      <c r="G60" s="3">
        <v>457</v>
      </c>
      <c r="H60" s="4">
        <v>42.30769230769231</v>
      </c>
      <c r="I60" s="4">
        <v>-32.67326732673268</v>
      </c>
      <c r="J60" s="5">
        <v>-14.41947565543071</v>
      </c>
    </row>
    <row r="61" spans="1:10" ht="14.25">
      <c r="A61" s="11" t="s">
        <v>47</v>
      </c>
      <c r="B61" s="22">
        <f>+B62-SUM(B6+B10+B20+B32+B59+B60+B5)</f>
        <v>197093</v>
      </c>
      <c r="C61" s="22">
        <f>+C62-SUM(C6+C10+C20+C32+C59+C60+C5)</f>
        <v>167089</v>
      </c>
      <c r="D61" s="22">
        <f>+D62-SUM(D6+D10+D20+D32+D59+D60+D5)</f>
        <v>364182</v>
      </c>
      <c r="E61" s="22">
        <f>+E62-SUM(E6+E10+E20+E32+E59+E60+E5)</f>
        <v>233377</v>
      </c>
      <c r="F61" s="22">
        <f>+F62-SUM(F6+F10+F20+F32+F59+F60+F5)</f>
        <v>190324</v>
      </c>
      <c r="G61" s="22">
        <f>+G62-SUM(G6+G10+G20+G32+G59+G60+G5)</f>
        <v>423701</v>
      </c>
      <c r="H61" s="23">
        <f>+_xlfn.IFERROR(((E61-B61)/B61)*100,0)</f>
        <v>18.409583293166172</v>
      </c>
      <c r="I61" s="23">
        <f>+_xlfn.IFERROR(((F61-C61)/C61)*100,0)</f>
        <v>13.905762797072219</v>
      </c>
      <c r="J61" s="23">
        <f>+_xlfn.IFERROR(((G61-D61)/D61)*100,0)</f>
        <v>16.343202025360945</v>
      </c>
    </row>
    <row r="62" spans="1:10" ht="14.25">
      <c r="A62" s="14" t="s">
        <v>48</v>
      </c>
      <c r="B62" s="24">
        <f>SUM(B4:B60)</f>
        <v>333482</v>
      </c>
      <c r="C62" s="24">
        <f>SUM(C4:C60)</f>
        <v>431041</v>
      </c>
      <c r="D62" s="24">
        <f>SUM(D4:D60)</f>
        <v>764523</v>
      </c>
      <c r="E62" s="24">
        <f>SUM(E4:E60)</f>
        <v>389242</v>
      </c>
      <c r="F62" s="24">
        <f>SUM(F4:F60)</f>
        <v>515922</v>
      </c>
      <c r="G62" s="24">
        <f>SUM(G4:G60)</f>
        <v>905164</v>
      </c>
      <c r="H62" s="25">
        <f>+_xlfn.IFERROR(((E62-B62)/B62)*100,0)</f>
        <v>16.72054263798346</v>
      </c>
      <c r="I62" s="25">
        <f>+_xlfn.IFERROR(((F62-C62)/C62)*100,0)</f>
        <v>19.692094255534855</v>
      </c>
      <c r="J62" s="25">
        <f>+_xlfn.IFERROR(((G62-D62)/D62)*100,0)</f>
        <v>18.395914838402508</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60" t="s">
        <v>62</v>
      </c>
      <c r="B66" s="60"/>
      <c r="C66" s="60"/>
      <c r="D66" s="60"/>
      <c r="E66" s="60"/>
      <c r="F66" s="60"/>
      <c r="G66" s="60"/>
      <c r="H66" s="60"/>
      <c r="I66" s="60"/>
      <c r="J66" s="60"/>
    </row>
    <row r="67" ht="14.25">
      <c r="A67" s="39" t="s">
        <v>63</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31">
      <selection activeCell="B4" sqref="B4:J60"/>
    </sheetView>
  </sheetViews>
  <sheetFormatPr defaultColWidth="9.140625" defaultRowHeight="15"/>
  <cols>
    <col min="1" max="1" width="34.00390625" style="0" bestFit="1" customWidth="1"/>
    <col min="2" max="10" width="14.28125" style="0" customWidth="1"/>
  </cols>
  <sheetData>
    <row r="1" spans="1:10" ht="18" customHeight="1">
      <c r="A1" s="61" t="s">
        <v>57</v>
      </c>
      <c r="B1" s="62"/>
      <c r="C1" s="62"/>
      <c r="D1" s="62"/>
      <c r="E1" s="62"/>
      <c r="F1" s="62"/>
      <c r="G1" s="62"/>
      <c r="H1" s="62"/>
      <c r="I1" s="62"/>
      <c r="J1" s="63"/>
    </row>
    <row r="2" spans="1:10" ht="30" customHeight="1">
      <c r="A2" s="75" t="s">
        <v>1</v>
      </c>
      <c r="B2" s="66" t="s">
        <v>87</v>
      </c>
      <c r="C2" s="66"/>
      <c r="D2" s="66"/>
      <c r="E2" s="66" t="s">
        <v>88</v>
      </c>
      <c r="F2" s="66"/>
      <c r="G2" s="66"/>
      <c r="H2" s="67" t="s">
        <v>65</v>
      </c>
      <c r="I2" s="67"/>
      <c r="J2" s="68"/>
    </row>
    <row r="3" spans="1:10" ht="14.25">
      <c r="A3" s="76"/>
      <c r="B3" s="1" t="s">
        <v>2</v>
      </c>
      <c r="C3" s="1" t="s">
        <v>3</v>
      </c>
      <c r="D3" s="1" t="s">
        <v>4</v>
      </c>
      <c r="E3" s="1" t="s">
        <v>2</v>
      </c>
      <c r="F3" s="1" t="s">
        <v>3</v>
      </c>
      <c r="G3" s="1" t="s">
        <v>4</v>
      </c>
      <c r="H3" s="1" t="s">
        <v>2</v>
      </c>
      <c r="I3" s="1" t="s">
        <v>3</v>
      </c>
      <c r="J3" s="2" t="s">
        <v>4</v>
      </c>
    </row>
    <row r="4" spans="1:10" ht="14.25">
      <c r="A4" s="10" t="s">
        <v>5</v>
      </c>
      <c r="B4" s="3">
        <v>249.553</v>
      </c>
      <c r="C4" s="3">
        <v>58400.665</v>
      </c>
      <c r="D4" s="3">
        <v>58650.218</v>
      </c>
      <c r="E4" s="3">
        <v>0</v>
      </c>
      <c r="F4" s="3">
        <v>0</v>
      </c>
      <c r="G4" s="3">
        <v>0</v>
      </c>
      <c r="H4" s="4">
        <v>-100</v>
      </c>
      <c r="I4" s="4">
        <v>-100</v>
      </c>
      <c r="J4" s="5">
        <v>-100</v>
      </c>
    </row>
    <row r="5" spans="1:10" ht="14.25">
      <c r="A5" s="6" t="s">
        <v>70</v>
      </c>
      <c r="B5" s="7">
        <v>139905.448</v>
      </c>
      <c r="C5" s="7">
        <v>1597044.8509999998</v>
      </c>
      <c r="D5" s="7">
        <v>1736950.2989999999</v>
      </c>
      <c r="E5" s="7">
        <v>155953.7788679994</v>
      </c>
      <c r="F5" s="7">
        <v>1560718.4320800002</v>
      </c>
      <c r="G5" s="7">
        <v>1716672.2109479995</v>
      </c>
      <c r="H5" s="8">
        <v>11.470840555115057</v>
      </c>
      <c r="I5" s="8">
        <v>-2.2746023004459515</v>
      </c>
      <c r="J5" s="9">
        <v>-1.167453557172875</v>
      </c>
    </row>
    <row r="6" spans="1:10" ht="14.25">
      <c r="A6" s="10" t="s">
        <v>71</v>
      </c>
      <c r="B6" s="3">
        <v>81368.892</v>
      </c>
      <c r="C6" s="3">
        <v>156450.872</v>
      </c>
      <c r="D6" s="3">
        <v>237819.76400000002</v>
      </c>
      <c r="E6" s="3">
        <v>86284.04882</v>
      </c>
      <c r="F6" s="3">
        <v>177220.51642947143</v>
      </c>
      <c r="G6" s="3">
        <v>263504.56524947146</v>
      </c>
      <c r="H6" s="4">
        <v>6.0405846745461265</v>
      </c>
      <c r="I6" s="4">
        <v>13.275505699623988</v>
      </c>
      <c r="J6" s="5">
        <v>10.800112159505563</v>
      </c>
    </row>
    <row r="7" spans="1:10" ht="14.25">
      <c r="A7" s="6" t="s">
        <v>6</v>
      </c>
      <c r="B7" s="7">
        <v>39223.281</v>
      </c>
      <c r="C7" s="7">
        <v>23571.802999999996</v>
      </c>
      <c r="D7" s="7">
        <v>62795.084</v>
      </c>
      <c r="E7" s="7">
        <v>49179</v>
      </c>
      <c r="F7" s="7">
        <v>27868</v>
      </c>
      <c r="G7" s="7">
        <v>77047</v>
      </c>
      <c r="H7" s="8">
        <v>25.382167799781964</v>
      </c>
      <c r="I7" s="8">
        <v>18.226000785769354</v>
      </c>
      <c r="J7" s="9">
        <v>22.69591039961026</v>
      </c>
    </row>
    <row r="8" spans="1:10" ht="14.25">
      <c r="A8" s="10" t="s">
        <v>7</v>
      </c>
      <c r="B8" s="3">
        <v>48728.096</v>
      </c>
      <c r="C8" s="3">
        <v>43776.763000000006</v>
      </c>
      <c r="D8" s="3">
        <v>92504.859</v>
      </c>
      <c r="E8" s="3">
        <v>50007.86256</v>
      </c>
      <c r="F8" s="3">
        <v>46953.138999999996</v>
      </c>
      <c r="G8" s="3">
        <v>96961.00156</v>
      </c>
      <c r="H8" s="4">
        <v>2.6263422235910956</v>
      </c>
      <c r="I8" s="4">
        <v>7.255849410336687</v>
      </c>
      <c r="J8" s="5">
        <v>4.817198370087789</v>
      </c>
    </row>
    <row r="9" spans="1:10" ht="14.25">
      <c r="A9" s="6" t="s">
        <v>8</v>
      </c>
      <c r="B9" s="7">
        <v>39678.873</v>
      </c>
      <c r="C9" s="7">
        <v>221252.08399999997</v>
      </c>
      <c r="D9" s="7">
        <v>260930.95699999997</v>
      </c>
      <c r="E9" s="7">
        <v>40697.806000000004</v>
      </c>
      <c r="F9" s="7">
        <v>253339.42669999998</v>
      </c>
      <c r="G9" s="7">
        <v>294037.2327</v>
      </c>
      <c r="H9" s="8">
        <v>2.5679484394629974</v>
      </c>
      <c r="I9" s="8">
        <v>14.502617159529224</v>
      </c>
      <c r="J9" s="9">
        <v>12.687753143832618</v>
      </c>
    </row>
    <row r="10" spans="1:10" ht="14.25">
      <c r="A10" s="10" t="s">
        <v>86</v>
      </c>
      <c r="B10" s="3">
        <v>2775.83</v>
      </c>
      <c r="C10" s="3">
        <v>2674.142</v>
      </c>
      <c r="D10" s="3">
        <v>5449.972</v>
      </c>
      <c r="E10" s="3">
        <v>3091.6349999999998</v>
      </c>
      <c r="F10" s="3">
        <v>3457.437</v>
      </c>
      <c r="G10" s="3">
        <v>6549.072</v>
      </c>
      <c r="H10" s="4">
        <v>11.376957522614852</v>
      </c>
      <c r="I10" s="4">
        <v>29.2914512393134</v>
      </c>
      <c r="J10" s="5">
        <v>20.16707608773037</v>
      </c>
    </row>
    <row r="11" spans="1:10" ht="14.25">
      <c r="A11" s="6" t="s">
        <v>9</v>
      </c>
      <c r="B11" s="7">
        <v>10080.169000000002</v>
      </c>
      <c r="C11" s="7">
        <v>28571.115999999998</v>
      </c>
      <c r="D11" s="7">
        <v>38651.285</v>
      </c>
      <c r="E11" s="7">
        <v>10674.747</v>
      </c>
      <c r="F11" s="7">
        <v>32585.634000000002</v>
      </c>
      <c r="G11" s="7">
        <v>43260.381</v>
      </c>
      <c r="H11" s="8">
        <v>5.898492376467077</v>
      </c>
      <c r="I11" s="8">
        <v>14.050966717575905</v>
      </c>
      <c r="J11" s="9">
        <v>11.924819575856269</v>
      </c>
    </row>
    <row r="12" spans="1:10" ht="14.25">
      <c r="A12" s="10" t="s">
        <v>10</v>
      </c>
      <c r="B12" s="3">
        <v>13724.697</v>
      </c>
      <c r="C12" s="3">
        <v>17482.422000000006</v>
      </c>
      <c r="D12" s="3">
        <v>31207.119000000006</v>
      </c>
      <c r="E12" s="3">
        <v>14138.685</v>
      </c>
      <c r="F12" s="3">
        <v>16988.107</v>
      </c>
      <c r="G12" s="3">
        <v>31126.792</v>
      </c>
      <c r="H12" s="4">
        <v>3.0163726018869443</v>
      </c>
      <c r="I12" s="4">
        <v>-2.827497242658974</v>
      </c>
      <c r="J12" s="5">
        <v>-0.25739960167423576</v>
      </c>
    </row>
    <row r="13" spans="1:10" ht="14.25">
      <c r="A13" s="6" t="s">
        <v>11</v>
      </c>
      <c r="B13" s="7">
        <v>22195.028000000002</v>
      </c>
      <c r="C13" s="7">
        <v>8247.792</v>
      </c>
      <c r="D13" s="7">
        <v>30442.82</v>
      </c>
      <c r="E13" s="7">
        <v>24507.09737</v>
      </c>
      <c r="F13" s="7">
        <v>8453.857</v>
      </c>
      <c r="G13" s="7">
        <v>32960.95437</v>
      </c>
      <c r="H13" s="8">
        <v>10.417059937928427</v>
      </c>
      <c r="I13" s="8">
        <v>2.498426245472734</v>
      </c>
      <c r="J13" s="9">
        <v>8.271685638846861</v>
      </c>
    </row>
    <row r="14" spans="1:10" ht="14.25">
      <c r="A14" s="10" t="s">
        <v>12</v>
      </c>
      <c r="B14" s="3">
        <v>16610.558999999997</v>
      </c>
      <c r="C14" s="3">
        <v>9720.973000000002</v>
      </c>
      <c r="D14" s="3">
        <v>26331.532</v>
      </c>
      <c r="E14" s="3">
        <v>15967.017</v>
      </c>
      <c r="F14" s="3">
        <v>11742.833999999999</v>
      </c>
      <c r="G14" s="3">
        <v>27709.851</v>
      </c>
      <c r="H14" s="4">
        <v>-3.874294657994338</v>
      </c>
      <c r="I14" s="4">
        <v>20.798957059133862</v>
      </c>
      <c r="J14" s="5">
        <v>5.234480849803952</v>
      </c>
    </row>
    <row r="15" spans="1:10" ht="14.25">
      <c r="A15" s="6" t="s">
        <v>13</v>
      </c>
      <c r="B15" s="7">
        <v>5043.503</v>
      </c>
      <c r="C15" s="7">
        <v>41.44499999999999</v>
      </c>
      <c r="D15" s="7">
        <v>5084.947999999999</v>
      </c>
      <c r="E15" s="7">
        <v>5501.132</v>
      </c>
      <c r="F15" s="7">
        <v>148.719</v>
      </c>
      <c r="G15" s="7">
        <v>5649.851</v>
      </c>
      <c r="H15" s="8">
        <v>9.073633940536963</v>
      </c>
      <c r="I15" s="8">
        <v>258.8346000723851</v>
      </c>
      <c r="J15" s="9">
        <v>11.109317145426076</v>
      </c>
    </row>
    <row r="16" spans="1:10" ht="14.25">
      <c r="A16" s="10" t="s">
        <v>14</v>
      </c>
      <c r="B16" s="3">
        <v>12432.483</v>
      </c>
      <c r="C16" s="3">
        <v>4316.996</v>
      </c>
      <c r="D16" s="3">
        <v>16749.479</v>
      </c>
      <c r="E16" s="3">
        <v>12490.682999999999</v>
      </c>
      <c r="F16" s="3">
        <v>4616.784</v>
      </c>
      <c r="G16" s="3">
        <v>17107.466999999997</v>
      </c>
      <c r="H16" s="4">
        <v>0.4681285307206847</v>
      </c>
      <c r="I16" s="4">
        <v>6.944365943355045</v>
      </c>
      <c r="J16" s="5">
        <v>2.1373082709020235</v>
      </c>
    </row>
    <row r="17" spans="1:10" ht="14.25">
      <c r="A17" s="6" t="s">
        <v>15</v>
      </c>
      <c r="B17" s="7">
        <v>1143.673</v>
      </c>
      <c r="C17" s="7">
        <v>0</v>
      </c>
      <c r="D17" s="7">
        <v>1143.673</v>
      </c>
      <c r="E17" s="7">
        <v>1609.252</v>
      </c>
      <c r="F17" s="7">
        <v>11.024000000000001</v>
      </c>
      <c r="G17" s="7">
        <v>1620.2759999999998</v>
      </c>
      <c r="H17" s="8">
        <v>40.70910129031637</v>
      </c>
      <c r="I17" s="8">
        <v>0</v>
      </c>
      <c r="J17" s="9">
        <v>41.67301317771774</v>
      </c>
    </row>
    <row r="18" spans="1:10" ht="14.25">
      <c r="A18" s="10" t="s">
        <v>16</v>
      </c>
      <c r="B18" s="3">
        <v>1268.978</v>
      </c>
      <c r="C18" s="3">
        <v>0</v>
      </c>
      <c r="D18" s="3">
        <v>1268.978</v>
      </c>
      <c r="E18" s="3">
        <v>1934.2730000000001</v>
      </c>
      <c r="F18" s="3">
        <v>0</v>
      </c>
      <c r="G18" s="3">
        <v>1934.2730000000001</v>
      </c>
      <c r="H18" s="4">
        <v>52.427622858709924</v>
      </c>
      <c r="I18" s="4">
        <v>0</v>
      </c>
      <c r="J18" s="5">
        <v>52.427622858709924</v>
      </c>
    </row>
    <row r="19" spans="1:10" ht="14.25">
      <c r="A19" s="6" t="s">
        <v>17</v>
      </c>
      <c r="B19" s="7">
        <v>553.383</v>
      </c>
      <c r="C19" s="7">
        <v>128.011</v>
      </c>
      <c r="D19" s="7">
        <v>681.394</v>
      </c>
      <c r="E19" s="7">
        <v>596.014</v>
      </c>
      <c r="F19" s="7">
        <v>97.981</v>
      </c>
      <c r="G19" s="7">
        <v>693.995</v>
      </c>
      <c r="H19" s="8">
        <v>7.703706113125985</v>
      </c>
      <c r="I19" s="8">
        <v>-23.458921498933687</v>
      </c>
      <c r="J19" s="9">
        <v>1.8492971760831471</v>
      </c>
    </row>
    <row r="20" spans="1:10" ht="14.25">
      <c r="A20" s="10" t="s">
        <v>73</v>
      </c>
      <c r="B20" s="3">
        <v>0</v>
      </c>
      <c r="C20" s="3">
        <v>0</v>
      </c>
      <c r="D20" s="3">
        <v>0</v>
      </c>
      <c r="E20" s="3">
        <v>0</v>
      </c>
      <c r="F20" s="3">
        <v>0</v>
      </c>
      <c r="G20" s="3">
        <v>0</v>
      </c>
      <c r="H20" s="4">
        <v>0</v>
      </c>
      <c r="I20" s="4">
        <v>0</v>
      </c>
      <c r="J20" s="5">
        <v>0</v>
      </c>
    </row>
    <row r="21" spans="1:10" ht="14.25">
      <c r="A21" s="6" t="s">
        <v>18</v>
      </c>
      <c r="B21" s="7">
        <v>1318.702</v>
      </c>
      <c r="C21" s="7">
        <v>188.873</v>
      </c>
      <c r="D21" s="7">
        <v>1507.575</v>
      </c>
      <c r="E21" s="7">
        <v>1365.176</v>
      </c>
      <c r="F21" s="7">
        <v>396.366</v>
      </c>
      <c r="G21" s="7">
        <v>1761.542</v>
      </c>
      <c r="H21" s="8">
        <v>3.5242230617683092</v>
      </c>
      <c r="I21" s="8">
        <v>109.85847633065606</v>
      </c>
      <c r="J21" s="9">
        <v>16.846060726663673</v>
      </c>
    </row>
    <row r="22" spans="1:10" ht="14.25">
      <c r="A22" s="10" t="s">
        <v>19</v>
      </c>
      <c r="B22" s="3">
        <v>0</v>
      </c>
      <c r="C22" s="3">
        <v>0</v>
      </c>
      <c r="D22" s="3">
        <v>0</v>
      </c>
      <c r="E22" s="3">
        <v>0</v>
      </c>
      <c r="F22" s="3">
        <v>0</v>
      </c>
      <c r="G22" s="3">
        <v>0</v>
      </c>
      <c r="H22" s="4">
        <v>0</v>
      </c>
      <c r="I22" s="4">
        <v>0</v>
      </c>
      <c r="J22" s="5">
        <v>0</v>
      </c>
    </row>
    <row r="23" spans="1:10" ht="14.25">
      <c r="A23" s="6" t="s">
        <v>20</v>
      </c>
      <c r="B23" s="7">
        <v>2762.7149999999997</v>
      </c>
      <c r="C23" s="7">
        <v>6.614</v>
      </c>
      <c r="D23" s="7">
        <v>2769.3289999999997</v>
      </c>
      <c r="E23" s="7">
        <v>3944.036</v>
      </c>
      <c r="F23" s="7">
        <v>40.419000000000004</v>
      </c>
      <c r="G23" s="7">
        <v>3984.455</v>
      </c>
      <c r="H23" s="8">
        <v>42.759423248507375</v>
      </c>
      <c r="I23" s="8">
        <v>511.1127910492895</v>
      </c>
      <c r="J23" s="9">
        <v>43.877993550062136</v>
      </c>
    </row>
    <row r="24" spans="1:10" ht="14.25">
      <c r="A24" s="10" t="s">
        <v>21</v>
      </c>
      <c r="B24" s="3">
        <v>762.846</v>
      </c>
      <c r="C24" s="3">
        <v>0</v>
      </c>
      <c r="D24" s="3">
        <v>762.846</v>
      </c>
      <c r="E24" s="3">
        <v>1063.5100000000002</v>
      </c>
      <c r="F24" s="3">
        <v>0</v>
      </c>
      <c r="G24" s="3">
        <v>1063.5100000000002</v>
      </c>
      <c r="H24" s="4">
        <v>39.413459597349956</v>
      </c>
      <c r="I24" s="4">
        <v>0</v>
      </c>
      <c r="J24" s="5">
        <v>39.413459597349956</v>
      </c>
    </row>
    <row r="25" spans="1:10" ht="14.25">
      <c r="A25" s="6" t="s">
        <v>22</v>
      </c>
      <c r="B25" s="7">
        <v>678.167</v>
      </c>
      <c r="C25" s="7">
        <v>162.14300000000003</v>
      </c>
      <c r="D25" s="7">
        <v>840.3100000000001</v>
      </c>
      <c r="E25" s="7">
        <v>1270.7269999999999</v>
      </c>
      <c r="F25" s="7">
        <v>452.51800000000003</v>
      </c>
      <c r="G25" s="7">
        <v>1723.245</v>
      </c>
      <c r="H25" s="8">
        <v>87.37670809697313</v>
      </c>
      <c r="I25" s="8">
        <v>179.0857452989028</v>
      </c>
      <c r="J25" s="9">
        <v>105.07253275576866</v>
      </c>
    </row>
    <row r="26" spans="1:10" ht="14.25">
      <c r="A26" s="10" t="s">
        <v>23</v>
      </c>
      <c r="B26" s="3">
        <v>683.153</v>
      </c>
      <c r="C26" s="3">
        <v>0</v>
      </c>
      <c r="D26" s="3">
        <v>683.153</v>
      </c>
      <c r="E26" s="3">
        <v>488.945</v>
      </c>
      <c r="F26" s="3">
        <v>20.006</v>
      </c>
      <c r="G26" s="3">
        <v>508.951</v>
      </c>
      <c r="H26" s="4">
        <v>-28.42818519423907</v>
      </c>
      <c r="I26" s="4">
        <v>0</v>
      </c>
      <c r="J26" s="5">
        <v>-25.499705044111643</v>
      </c>
    </row>
    <row r="27" spans="1:10" ht="14.25">
      <c r="A27" s="6" t="s">
        <v>24</v>
      </c>
      <c r="B27" s="7">
        <v>0</v>
      </c>
      <c r="C27" s="7">
        <v>0</v>
      </c>
      <c r="D27" s="7">
        <v>0</v>
      </c>
      <c r="E27" s="7">
        <v>0</v>
      </c>
      <c r="F27" s="7">
        <v>0</v>
      </c>
      <c r="G27" s="7">
        <v>0</v>
      </c>
      <c r="H27" s="8">
        <v>0</v>
      </c>
      <c r="I27" s="8">
        <v>0</v>
      </c>
      <c r="J27" s="9">
        <v>0</v>
      </c>
    </row>
    <row r="28" spans="1:10" ht="14.25">
      <c r="A28" s="10" t="s">
        <v>25</v>
      </c>
      <c r="B28" s="3">
        <v>2092.837</v>
      </c>
      <c r="C28" s="3">
        <v>736.5770000000001</v>
      </c>
      <c r="D28" s="3">
        <v>2829.414</v>
      </c>
      <c r="E28" s="3">
        <v>2357.244</v>
      </c>
      <c r="F28" s="3">
        <v>602.4839999999999</v>
      </c>
      <c r="G28" s="3">
        <v>2959.728</v>
      </c>
      <c r="H28" s="4">
        <v>12.633903165893958</v>
      </c>
      <c r="I28" s="4">
        <v>-18.204885572044766</v>
      </c>
      <c r="J28" s="5">
        <v>4.605688669102501</v>
      </c>
    </row>
    <row r="29" spans="1:10" ht="14.25">
      <c r="A29" s="6" t="s">
        <v>26</v>
      </c>
      <c r="B29" s="7">
        <v>8431.629</v>
      </c>
      <c r="C29" s="7">
        <v>1627.123</v>
      </c>
      <c r="D29" s="7">
        <v>10058.752</v>
      </c>
      <c r="E29" s="7">
        <v>10450.935</v>
      </c>
      <c r="F29" s="7">
        <v>1710.269</v>
      </c>
      <c r="G29" s="7">
        <v>12161.204</v>
      </c>
      <c r="H29" s="8">
        <v>23.94917992715285</v>
      </c>
      <c r="I29" s="8">
        <v>5.110000903435079</v>
      </c>
      <c r="J29" s="9">
        <v>20.90171822508398</v>
      </c>
    </row>
    <row r="30" spans="1:10" ht="14.25">
      <c r="A30" s="10" t="s">
        <v>27</v>
      </c>
      <c r="B30" s="3">
        <v>3883.145</v>
      </c>
      <c r="C30" s="3">
        <v>1037.4759999999999</v>
      </c>
      <c r="D30" s="3">
        <v>4920.621</v>
      </c>
      <c r="E30" s="3">
        <v>4081.1589999999997</v>
      </c>
      <c r="F30" s="3">
        <v>1040.385</v>
      </c>
      <c r="G30" s="3">
        <v>5121.544</v>
      </c>
      <c r="H30" s="4">
        <v>5.0993202674636064</v>
      </c>
      <c r="I30" s="4">
        <v>0.2803920283457262</v>
      </c>
      <c r="J30" s="5">
        <v>4.083285422713917</v>
      </c>
    </row>
    <row r="31" spans="1:10" ht="14.25">
      <c r="A31" s="6" t="s">
        <v>64</v>
      </c>
      <c r="B31" s="7">
        <v>1867.039</v>
      </c>
      <c r="C31" s="7">
        <v>160.29200000000003</v>
      </c>
      <c r="D31" s="7">
        <v>2027.3310000000001</v>
      </c>
      <c r="E31" s="7">
        <v>2264.693</v>
      </c>
      <c r="F31" s="7">
        <v>9.440000000000001</v>
      </c>
      <c r="G31" s="7">
        <v>2274.1330000000003</v>
      </c>
      <c r="H31" s="8">
        <v>21.29864453822337</v>
      </c>
      <c r="I31" s="8">
        <v>-94.11074788510967</v>
      </c>
      <c r="J31" s="9">
        <v>12.173739759319032</v>
      </c>
    </row>
    <row r="32" spans="1:10" ht="14.25">
      <c r="A32" s="10" t="s">
        <v>74</v>
      </c>
      <c r="B32" s="3">
        <v>6.128</v>
      </c>
      <c r="C32" s="3">
        <v>1625.841</v>
      </c>
      <c r="D32" s="3">
        <v>1631.9689999999998</v>
      </c>
      <c r="E32" s="3">
        <v>0</v>
      </c>
      <c r="F32" s="3">
        <v>1367.223</v>
      </c>
      <c r="G32" s="3">
        <v>1367.223</v>
      </c>
      <c r="H32" s="4">
        <v>-100</v>
      </c>
      <c r="I32" s="4">
        <v>-15.90672150597752</v>
      </c>
      <c r="J32" s="5">
        <v>-16.222489520327894</v>
      </c>
    </row>
    <row r="33" spans="1:10" ht="14.25">
      <c r="A33" s="6" t="s">
        <v>60</v>
      </c>
      <c r="B33" s="7">
        <v>829.548</v>
      </c>
      <c r="C33" s="7">
        <v>0</v>
      </c>
      <c r="D33" s="7">
        <v>829.548</v>
      </c>
      <c r="E33" s="7">
        <v>1174.719</v>
      </c>
      <c r="F33" s="7">
        <v>0</v>
      </c>
      <c r="G33" s="7">
        <v>1174.719</v>
      </c>
      <c r="H33" s="8">
        <v>41.609527115971595</v>
      </c>
      <c r="I33" s="8">
        <v>0</v>
      </c>
      <c r="J33" s="9">
        <v>41.609527115971595</v>
      </c>
    </row>
    <row r="34" spans="1:10" ht="14.25">
      <c r="A34" s="10" t="s">
        <v>28</v>
      </c>
      <c r="B34" s="3">
        <v>6485.2080000000005</v>
      </c>
      <c r="C34" s="3">
        <v>1526.969</v>
      </c>
      <c r="D34" s="3">
        <v>8012.177000000001</v>
      </c>
      <c r="E34" s="3">
        <v>1196.995</v>
      </c>
      <c r="F34" s="3">
        <v>186.36599999999999</v>
      </c>
      <c r="G34" s="3">
        <v>1383.3609999999999</v>
      </c>
      <c r="H34" s="4">
        <v>-81.54268914736427</v>
      </c>
      <c r="I34" s="4">
        <v>-87.79503709636542</v>
      </c>
      <c r="J34" s="5">
        <v>-82.734268102165</v>
      </c>
    </row>
    <row r="35" spans="1:10" ht="14.25">
      <c r="A35" s="6" t="s">
        <v>59</v>
      </c>
      <c r="B35" s="7">
        <v>1622.462</v>
      </c>
      <c r="C35" s="7">
        <v>0.12</v>
      </c>
      <c r="D35" s="7">
        <v>1622.5819999999999</v>
      </c>
      <c r="E35" s="7">
        <v>2448.055</v>
      </c>
      <c r="F35" s="42">
        <v>0.7</v>
      </c>
      <c r="G35" s="7">
        <v>2448.7549999999997</v>
      </c>
      <c r="H35" s="8">
        <v>50.885197927593985</v>
      </c>
      <c r="I35" s="8">
        <v>483.3333333333333</v>
      </c>
      <c r="J35" s="9">
        <v>50.91718014867661</v>
      </c>
    </row>
    <row r="36" spans="1:10" ht="14.25">
      <c r="A36" s="10" t="s">
        <v>29</v>
      </c>
      <c r="B36" s="3">
        <v>290.844</v>
      </c>
      <c r="C36" s="3">
        <v>256.393</v>
      </c>
      <c r="D36" s="3">
        <v>547.237</v>
      </c>
      <c r="E36" s="3">
        <v>349.721</v>
      </c>
      <c r="F36" s="3">
        <v>334.398</v>
      </c>
      <c r="G36" s="3">
        <v>684.119</v>
      </c>
      <c r="H36" s="40">
        <v>20.243498232729575</v>
      </c>
      <c r="I36" s="4">
        <v>30.423997535034133</v>
      </c>
      <c r="J36" s="5">
        <v>25.01329405723664</v>
      </c>
    </row>
    <row r="37" spans="1:10" ht="14.25">
      <c r="A37" s="6" t="s">
        <v>30</v>
      </c>
      <c r="B37" s="7">
        <v>1040.8700000000001</v>
      </c>
      <c r="C37" s="7">
        <v>0</v>
      </c>
      <c r="D37" s="7">
        <v>1040.8700000000001</v>
      </c>
      <c r="E37" s="7">
        <v>1384.092</v>
      </c>
      <c r="F37" s="7">
        <v>9.370000000000001</v>
      </c>
      <c r="G37" s="7">
        <v>1393.462</v>
      </c>
      <c r="H37" s="8">
        <v>32.974530921248565</v>
      </c>
      <c r="I37" s="8">
        <v>0</v>
      </c>
      <c r="J37" s="9">
        <v>33.874739400693635</v>
      </c>
    </row>
    <row r="38" spans="1:10" ht="14.25">
      <c r="A38" s="10" t="s">
        <v>31</v>
      </c>
      <c r="B38" s="3">
        <v>3199.059</v>
      </c>
      <c r="C38" s="3">
        <v>0</v>
      </c>
      <c r="D38" s="3">
        <v>3199.059</v>
      </c>
      <c r="E38" s="3">
        <v>3309.236</v>
      </c>
      <c r="F38" s="3">
        <v>0</v>
      </c>
      <c r="G38" s="3">
        <v>3309.236</v>
      </c>
      <c r="H38" s="4">
        <v>3.444044014192913</v>
      </c>
      <c r="I38" s="4">
        <v>0</v>
      </c>
      <c r="J38" s="5">
        <v>3.444044014192913</v>
      </c>
    </row>
    <row r="39" spans="1:10" ht="14.25">
      <c r="A39" s="6" t="s">
        <v>32</v>
      </c>
      <c r="B39" s="7">
        <v>244.49099999999999</v>
      </c>
      <c r="C39" s="7">
        <v>0</v>
      </c>
      <c r="D39" s="7">
        <v>244.49099999999999</v>
      </c>
      <c r="E39" s="7">
        <v>297.97999999999996</v>
      </c>
      <c r="F39" s="7">
        <v>36.577999999999996</v>
      </c>
      <c r="G39" s="7">
        <v>334.55799999999994</v>
      </c>
      <c r="H39" s="8">
        <v>21.87769692953932</v>
      </c>
      <c r="I39" s="8">
        <v>0</v>
      </c>
      <c r="J39" s="9">
        <v>36.83857483506549</v>
      </c>
    </row>
    <row r="40" spans="1:10" ht="14.25">
      <c r="A40" s="10" t="s">
        <v>33</v>
      </c>
      <c r="B40" s="3">
        <v>11252.605</v>
      </c>
      <c r="C40" s="3">
        <v>7273.597999999999</v>
      </c>
      <c r="D40" s="3">
        <v>18526.202999999998</v>
      </c>
      <c r="E40" s="3">
        <v>11439.784</v>
      </c>
      <c r="F40" s="3">
        <v>6144.18</v>
      </c>
      <c r="G40" s="3">
        <v>17583.964</v>
      </c>
      <c r="H40" s="4">
        <v>1.6634281573022431</v>
      </c>
      <c r="I40" s="4">
        <v>-15.527638453486142</v>
      </c>
      <c r="J40" s="5">
        <v>-5.085980111520952</v>
      </c>
    </row>
    <row r="41" spans="1:10" ht="14.25">
      <c r="A41" s="6" t="s">
        <v>34</v>
      </c>
      <c r="B41" s="7">
        <v>0</v>
      </c>
      <c r="C41" s="7">
        <v>2.046</v>
      </c>
      <c r="D41" s="7">
        <v>2.046</v>
      </c>
      <c r="E41" s="7">
        <v>0</v>
      </c>
      <c r="F41" s="7">
        <v>18.567999999999998</v>
      </c>
      <c r="G41" s="7">
        <v>18.567999999999998</v>
      </c>
      <c r="H41" s="8">
        <v>0</v>
      </c>
      <c r="I41" s="8">
        <v>807.5268817204302</v>
      </c>
      <c r="J41" s="9">
        <v>807.5268817204302</v>
      </c>
    </row>
    <row r="42" spans="1:10" ht="14.25">
      <c r="A42" s="10" t="s">
        <v>35</v>
      </c>
      <c r="B42" s="3">
        <v>4177.855999999999</v>
      </c>
      <c r="C42" s="3">
        <v>2282.571</v>
      </c>
      <c r="D42" s="3">
        <v>6460.426999999999</v>
      </c>
      <c r="E42" s="3">
        <v>4225.094999999999</v>
      </c>
      <c r="F42" s="3">
        <v>2452.166</v>
      </c>
      <c r="G42" s="3">
        <v>6677.2609999999995</v>
      </c>
      <c r="H42" s="4">
        <v>1.1306995741356451</v>
      </c>
      <c r="I42" s="4">
        <v>7.429998891600754</v>
      </c>
      <c r="J42" s="5">
        <v>3.3563416164287716</v>
      </c>
    </row>
    <row r="43" spans="1:10" ht="14.25">
      <c r="A43" s="6" t="s">
        <v>36</v>
      </c>
      <c r="B43" s="7">
        <v>3866.635</v>
      </c>
      <c r="C43" s="7">
        <v>218.68699999999998</v>
      </c>
      <c r="D43" s="7">
        <v>4085.322</v>
      </c>
      <c r="E43" s="7">
        <v>3891.8700000000003</v>
      </c>
      <c r="F43" s="7">
        <v>50.069</v>
      </c>
      <c r="G43" s="7">
        <v>3941.9390000000003</v>
      </c>
      <c r="H43" s="8">
        <v>0.6526346551976105</v>
      </c>
      <c r="I43" s="8">
        <v>-77.10472044520252</v>
      </c>
      <c r="J43" s="9">
        <v>-3.5097111072272833</v>
      </c>
    </row>
    <row r="44" spans="1:10" ht="14.25">
      <c r="A44" s="10" t="s">
        <v>66</v>
      </c>
      <c r="B44" s="3">
        <v>3883.9829999999997</v>
      </c>
      <c r="C44" s="3">
        <v>10.974</v>
      </c>
      <c r="D44" s="3">
        <v>3894.957</v>
      </c>
      <c r="E44" s="3">
        <v>4080.846</v>
      </c>
      <c r="F44" s="3">
        <v>86.91</v>
      </c>
      <c r="G44" s="3">
        <v>4167.756</v>
      </c>
      <c r="H44" s="4">
        <v>5.068585521615319</v>
      </c>
      <c r="I44" s="4">
        <v>691.9628212137779</v>
      </c>
      <c r="J44" s="5">
        <v>7.003902738849247</v>
      </c>
    </row>
    <row r="45" spans="1:10" ht="14.25">
      <c r="A45" s="6" t="s">
        <v>67</v>
      </c>
      <c r="B45" s="7">
        <v>2305.71</v>
      </c>
      <c r="C45" s="7">
        <v>9.738999999999999</v>
      </c>
      <c r="D45" s="7">
        <v>2315.449</v>
      </c>
      <c r="E45" s="7">
        <v>2922.228</v>
      </c>
      <c r="F45" s="7">
        <v>31.719</v>
      </c>
      <c r="G45" s="7">
        <v>2953.947</v>
      </c>
      <c r="H45" s="8">
        <v>26.738748585034543</v>
      </c>
      <c r="I45" s="8">
        <v>225.6905226409283</v>
      </c>
      <c r="J45" s="9">
        <v>27.57555877931235</v>
      </c>
    </row>
    <row r="46" spans="1:10" ht="14.25">
      <c r="A46" s="10" t="s">
        <v>37</v>
      </c>
      <c r="B46" s="3">
        <v>2918.4129999999996</v>
      </c>
      <c r="C46" s="3">
        <v>91.447</v>
      </c>
      <c r="D46" s="3">
        <v>3009.8599999999997</v>
      </c>
      <c r="E46" s="3">
        <v>3592.297</v>
      </c>
      <c r="F46" s="3">
        <v>97.53999999999999</v>
      </c>
      <c r="G46" s="3">
        <v>3689.837</v>
      </c>
      <c r="H46" s="4">
        <v>23.090768852797755</v>
      </c>
      <c r="I46" s="4">
        <v>6.662875764103786</v>
      </c>
      <c r="J46" s="5">
        <v>22.591648781006437</v>
      </c>
    </row>
    <row r="47" spans="1:10" ht="14.25">
      <c r="A47" s="6" t="s">
        <v>38</v>
      </c>
      <c r="B47" s="7">
        <v>4548.279</v>
      </c>
      <c r="C47" s="7">
        <v>329.12299999999993</v>
      </c>
      <c r="D47" s="7">
        <v>4877.402</v>
      </c>
      <c r="E47" s="7">
        <v>5393.941000000001</v>
      </c>
      <c r="F47" s="7">
        <v>363.73299999999995</v>
      </c>
      <c r="G47" s="7">
        <v>5757.674000000001</v>
      </c>
      <c r="H47" s="8">
        <v>18.593010675026754</v>
      </c>
      <c r="I47" s="8">
        <v>10.515825390507507</v>
      </c>
      <c r="J47" s="9">
        <v>18.047968980207102</v>
      </c>
    </row>
    <row r="48" spans="1:10" ht="14.25">
      <c r="A48" s="10" t="s">
        <v>68</v>
      </c>
      <c r="B48" s="3">
        <v>1996.28</v>
      </c>
      <c r="C48" s="3">
        <v>11.088</v>
      </c>
      <c r="D48" s="3">
        <v>2007.368</v>
      </c>
      <c r="E48" s="3">
        <v>4789.289</v>
      </c>
      <c r="F48" s="3">
        <v>124.721</v>
      </c>
      <c r="G48" s="3">
        <v>4914.01</v>
      </c>
      <c r="H48" s="4">
        <v>139.91068387200193</v>
      </c>
      <c r="I48" s="4">
        <v>1024.8286435786438</v>
      </c>
      <c r="J48" s="5">
        <v>144.798661730186</v>
      </c>
    </row>
    <row r="49" spans="1:10" ht="14.25">
      <c r="A49" s="6" t="s">
        <v>39</v>
      </c>
      <c r="B49" s="7">
        <v>6182.424999999999</v>
      </c>
      <c r="C49" s="7">
        <v>2779.411</v>
      </c>
      <c r="D49" s="7">
        <v>8961.836</v>
      </c>
      <c r="E49" s="7">
        <v>6598.041</v>
      </c>
      <c r="F49" s="7">
        <v>2750.42</v>
      </c>
      <c r="G49" s="7">
        <v>9348.461</v>
      </c>
      <c r="H49" s="8">
        <v>6.72254010360014</v>
      </c>
      <c r="I49" s="8">
        <v>-1.0430627208426528</v>
      </c>
      <c r="J49" s="9">
        <v>4.314127149838494</v>
      </c>
    </row>
    <row r="50" spans="1:10" ht="14.25">
      <c r="A50" s="10" t="s">
        <v>40</v>
      </c>
      <c r="B50" s="3">
        <v>324.541</v>
      </c>
      <c r="C50" s="3">
        <v>0</v>
      </c>
      <c r="D50" s="3">
        <v>324.541</v>
      </c>
      <c r="E50" s="3">
        <v>394.74</v>
      </c>
      <c r="F50" s="3">
        <v>0</v>
      </c>
      <c r="G50" s="3">
        <v>394.74</v>
      </c>
      <c r="H50" s="4">
        <v>21.63024086324995</v>
      </c>
      <c r="I50" s="4">
        <v>0</v>
      </c>
      <c r="J50" s="5">
        <v>21.63024086324995</v>
      </c>
    </row>
    <row r="51" spans="1:10" ht="14.25">
      <c r="A51" s="6" t="s">
        <v>41</v>
      </c>
      <c r="B51" s="7">
        <v>481.491</v>
      </c>
      <c r="C51" s="7">
        <v>0</v>
      </c>
      <c r="D51" s="7">
        <v>481.491</v>
      </c>
      <c r="E51" s="7">
        <v>597.452</v>
      </c>
      <c r="F51" s="7">
        <v>0</v>
      </c>
      <c r="G51" s="7">
        <v>597.452</v>
      </c>
      <c r="H51" s="8">
        <v>24.083731575460394</v>
      </c>
      <c r="I51" s="8">
        <v>0</v>
      </c>
      <c r="J51" s="9">
        <v>24.083731575460394</v>
      </c>
    </row>
    <row r="52" spans="1:10" ht="14.25">
      <c r="A52" s="10" t="s">
        <v>42</v>
      </c>
      <c r="B52" s="3">
        <v>2387.1820000000002</v>
      </c>
      <c r="C52" s="3">
        <v>24.11</v>
      </c>
      <c r="D52" s="3">
        <v>2411.2920000000004</v>
      </c>
      <c r="E52" s="3">
        <v>2403.871</v>
      </c>
      <c r="F52" s="3">
        <v>73.105</v>
      </c>
      <c r="G52" s="3">
        <v>2476.976</v>
      </c>
      <c r="H52" s="4">
        <v>0.6991088237092877</v>
      </c>
      <c r="I52" s="4">
        <v>203.21443384487768</v>
      </c>
      <c r="J52" s="5">
        <v>2.7240168341287467</v>
      </c>
    </row>
    <row r="53" spans="1:10" ht="14.25">
      <c r="A53" s="6" t="s">
        <v>69</v>
      </c>
      <c r="B53" s="7">
        <v>3135.5480000000002</v>
      </c>
      <c r="C53" s="7">
        <v>38.331</v>
      </c>
      <c r="D53" s="7">
        <v>3173.8790000000004</v>
      </c>
      <c r="E53" s="7">
        <v>5482.2339999999995</v>
      </c>
      <c r="F53" s="7">
        <v>752.998</v>
      </c>
      <c r="G53" s="7">
        <v>6235.232</v>
      </c>
      <c r="H53" s="8">
        <v>74.84133554963914</v>
      </c>
      <c r="I53" s="8">
        <v>1864.4621846547182</v>
      </c>
      <c r="J53" s="9">
        <v>96.45462224615365</v>
      </c>
    </row>
    <row r="54" spans="1:10" ht="14.25">
      <c r="A54" s="10" t="s">
        <v>43</v>
      </c>
      <c r="B54" s="3">
        <v>2032.7879999999998</v>
      </c>
      <c r="C54" s="3">
        <v>0</v>
      </c>
      <c r="D54" s="3">
        <v>2032.7879999999998</v>
      </c>
      <c r="E54" s="3">
        <v>2607.3179999999998</v>
      </c>
      <c r="F54" s="3">
        <v>0</v>
      </c>
      <c r="G54" s="3">
        <v>2607.3179999999998</v>
      </c>
      <c r="H54" s="4">
        <v>28.263153855689822</v>
      </c>
      <c r="I54" s="4">
        <v>0</v>
      </c>
      <c r="J54" s="5">
        <v>28.263153855689822</v>
      </c>
    </row>
    <row r="55" spans="1:10" ht="14.25">
      <c r="A55" s="6" t="s">
        <v>61</v>
      </c>
      <c r="B55" s="7">
        <v>143.90300000000002</v>
      </c>
      <c r="C55" s="7">
        <v>1348.7340000000002</v>
      </c>
      <c r="D55" s="7">
        <v>1492.6370000000002</v>
      </c>
      <c r="E55" s="7">
        <v>158.795</v>
      </c>
      <c r="F55" s="7">
        <v>762.9770000000001</v>
      </c>
      <c r="G55" s="7">
        <v>921.772</v>
      </c>
      <c r="H55" s="8">
        <v>10.348637623955002</v>
      </c>
      <c r="I55" s="8">
        <v>-43.43013522310552</v>
      </c>
      <c r="J55" s="9">
        <v>-38.24540058969462</v>
      </c>
    </row>
    <row r="56" spans="1:10" ht="14.25">
      <c r="A56" s="10" t="s">
        <v>44</v>
      </c>
      <c r="B56" s="3">
        <v>443.45</v>
      </c>
      <c r="C56" s="3">
        <v>0</v>
      </c>
      <c r="D56" s="3">
        <v>443.45</v>
      </c>
      <c r="E56" s="3">
        <v>841.887</v>
      </c>
      <c r="F56" s="3">
        <v>49.147999999999996</v>
      </c>
      <c r="G56" s="3">
        <v>891.035</v>
      </c>
      <c r="H56" s="4">
        <v>89.84936294959972</v>
      </c>
      <c r="I56" s="4">
        <v>0</v>
      </c>
      <c r="J56" s="5">
        <v>100.93246138234299</v>
      </c>
    </row>
    <row r="57" spans="1:10" ht="14.25">
      <c r="A57" s="6" t="s">
        <v>45</v>
      </c>
      <c r="B57" s="7">
        <v>0</v>
      </c>
      <c r="C57" s="7">
        <v>0</v>
      </c>
      <c r="D57" s="7">
        <v>0</v>
      </c>
      <c r="E57" s="7">
        <v>0</v>
      </c>
      <c r="F57" s="7">
        <v>0</v>
      </c>
      <c r="G57" s="7">
        <v>0</v>
      </c>
      <c r="H57" s="8">
        <v>0</v>
      </c>
      <c r="I57" s="8">
        <v>0</v>
      </c>
      <c r="J57" s="9">
        <v>0</v>
      </c>
    </row>
    <row r="58" spans="1:10" ht="14.25">
      <c r="A58" s="10" t="s">
        <v>46</v>
      </c>
      <c r="B58" s="3">
        <v>8049.017</v>
      </c>
      <c r="C58" s="3">
        <v>13.232999999999999</v>
      </c>
      <c r="D58" s="3">
        <v>8062.25</v>
      </c>
      <c r="E58" s="3">
        <v>9709.083</v>
      </c>
      <c r="F58" s="3">
        <v>63.622</v>
      </c>
      <c r="G58" s="3">
        <v>9772.705</v>
      </c>
      <c r="H58" s="4">
        <v>20.62445637771669</v>
      </c>
      <c r="I58" s="4">
        <v>380.78289125670676</v>
      </c>
      <c r="J58" s="5">
        <v>21.215603584607273</v>
      </c>
    </row>
    <row r="59" spans="1:10" ht="14.25">
      <c r="A59" s="6" t="s">
        <v>75</v>
      </c>
      <c r="B59" s="7">
        <v>184.60000000000002</v>
      </c>
      <c r="C59" s="7">
        <v>414.896</v>
      </c>
      <c r="D59" s="7">
        <v>599.4960000000001</v>
      </c>
      <c r="E59" s="7">
        <v>239.14500000000004</v>
      </c>
      <c r="F59" s="7">
        <v>764.639</v>
      </c>
      <c r="G59" s="7">
        <v>1003.7840000000001</v>
      </c>
      <c r="H59" s="8">
        <v>29.54767063921994</v>
      </c>
      <c r="I59" s="8">
        <v>84.29654660445027</v>
      </c>
      <c r="J59" s="9">
        <v>67.43798123757288</v>
      </c>
    </row>
    <row r="60" spans="1:10" ht="14.25">
      <c r="A60" s="10" t="s">
        <v>76</v>
      </c>
      <c r="B60" s="3">
        <v>94.406</v>
      </c>
      <c r="C60" s="3">
        <v>1288.47</v>
      </c>
      <c r="D60" s="3">
        <v>1382.876</v>
      </c>
      <c r="E60" s="3">
        <v>188.202</v>
      </c>
      <c r="F60" s="3">
        <v>1310.694</v>
      </c>
      <c r="G60" s="3">
        <v>1498.896</v>
      </c>
      <c r="H60" s="4">
        <v>99.3538546278838</v>
      </c>
      <c r="I60" s="4">
        <v>1.7248364339099809</v>
      </c>
      <c r="J60" s="5">
        <v>8.38976162721748</v>
      </c>
    </row>
    <row r="61" spans="1:10" ht="14.25">
      <c r="A61" s="11" t="s">
        <v>47</v>
      </c>
      <c r="B61" s="22">
        <f>+B62-SUM(B6+B10+B32+B20+B59+B60+B5)</f>
        <v>305255.09700000007</v>
      </c>
      <c r="C61" s="22">
        <f>+C62-SUM(C6+C10+C32+C20+C59+C60+C5)</f>
        <v>435645.74200000055</v>
      </c>
      <c r="D61" s="22">
        <f>+D62-SUM(D6+D10+D32+D20+D59+D60+D5)</f>
        <v>740900.8389999999</v>
      </c>
      <c r="E61" s="22">
        <f>+E62-SUM(E6+E10+E32+E20+E59+E60+E5)</f>
        <v>333879.56293</v>
      </c>
      <c r="F61" s="22">
        <f>+F62-SUM(F6+F10+F32+F20+F59+F60+F5)</f>
        <v>421466.6807000011</v>
      </c>
      <c r="G61" s="22">
        <f>+G62-SUM(G6+G10+G32+G20+G59+G60+G5)</f>
        <v>755346.2436300004</v>
      </c>
      <c r="H61" s="23">
        <f>+_xlfn.IFERROR(((E61-B61)/B61)*100,0)</f>
        <v>9.377227837083401</v>
      </c>
      <c r="I61" s="23">
        <f>+_xlfn.IFERROR(((F61-C61)/C61)*100,0)</f>
        <v>-3.254722801812547</v>
      </c>
      <c r="J61" s="23">
        <f>+_xlfn.IFERROR(((G61-D61)/D61)*100,0)</f>
        <v>1.9497082294437071</v>
      </c>
    </row>
    <row r="62" spans="1:10" ht="14.25">
      <c r="A62" s="14" t="s">
        <v>48</v>
      </c>
      <c r="B62" s="24">
        <f>SUM(B4:B60)</f>
        <v>529590.4010000001</v>
      </c>
      <c r="C62" s="24">
        <f>SUM(C4:C60)</f>
        <v>2195144.8140000002</v>
      </c>
      <c r="D62" s="24">
        <f>SUM(D4:D60)</f>
        <v>2724735.215</v>
      </c>
      <c r="E62" s="24">
        <f>SUM(E4:E60)</f>
        <v>579636.3726179994</v>
      </c>
      <c r="F62" s="24">
        <f>SUM(F4:F60)</f>
        <v>2166305.6222094726</v>
      </c>
      <c r="G62" s="24">
        <f>SUM(G4:G60)</f>
        <v>2745941.994827471</v>
      </c>
      <c r="H62" s="25">
        <f>+_xlfn.IFERROR(((E62-B62)/B62)*100,0)</f>
        <v>9.449939334908633</v>
      </c>
      <c r="I62" s="25">
        <f>+_xlfn.IFERROR(((F62-C62)/C62)*100,0)</f>
        <v>-1.3137717205078963</v>
      </c>
      <c r="J62" s="25">
        <f>+_xlfn.IFERROR(((G62-D62)/D62)*100,0)</f>
        <v>0.778306079457756</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60" t="s">
        <v>62</v>
      </c>
      <c r="B66" s="60"/>
      <c r="C66" s="60"/>
      <c r="D66" s="60"/>
      <c r="E66" s="60"/>
      <c r="F66" s="60"/>
      <c r="G66" s="60"/>
      <c r="H66" s="60"/>
      <c r="I66" s="60"/>
      <c r="J66" s="60"/>
    </row>
    <row r="67" ht="14.25">
      <c r="A67" s="39" t="s">
        <v>63</v>
      </c>
    </row>
    <row r="68" spans="2:7" ht="14.25">
      <c r="B68" s="37"/>
      <c r="C68" s="37"/>
      <c r="D68" s="37"/>
      <c r="E68" s="37"/>
      <c r="F68" s="37"/>
      <c r="G68" s="37"/>
    </row>
    <row r="69" spans="2:7" ht="14.25">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B34">
      <selection activeCell="B4" sqref="B4"/>
    </sheetView>
  </sheetViews>
  <sheetFormatPr defaultColWidth="9.140625" defaultRowHeight="15"/>
  <cols>
    <col min="1" max="1" width="34.00390625" style="44" bestFit="1" customWidth="1"/>
    <col min="2" max="10" width="14.28125" style="44" customWidth="1"/>
    <col min="11" max="16384" width="9.140625" style="44" customWidth="1"/>
  </cols>
  <sheetData>
    <row r="1" spans="1:10" ht="18" customHeight="1">
      <c r="A1" s="61" t="s">
        <v>85</v>
      </c>
      <c r="B1" s="62"/>
      <c r="C1" s="62"/>
      <c r="D1" s="62"/>
      <c r="E1" s="62"/>
      <c r="F1" s="62"/>
      <c r="G1" s="62"/>
      <c r="H1" s="62"/>
      <c r="I1" s="62"/>
      <c r="J1" s="63"/>
    </row>
    <row r="2" spans="1:10" ht="30" customHeight="1">
      <c r="A2" s="75" t="s">
        <v>1</v>
      </c>
      <c r="B2" s="66" t="s">
        <v>87</v>
      </c>
      <c r="C2" s="66"/>
      <c r="D2" s="66"/>
      <c r="E2" s="66" t="s">
        <v>88</v>
      </c>
      <c r="F2" s="66"/>
      <c r="G2" s="66"/>
      <c r="H2" s="67" t="s">
        <v>65</v>
      </c>
      <c r="I2" s="67"/>
      <c r="J2" s="68"/>
    </row>
    <row r="3" spans="1:10" ht="14.25">
      <c r="A3" s="76"/>
      <c r="B3" s="1" t="s">
        <v>2</v>
      </c>
      <c r="C3" s="1" t="s">
        <v>3</v>
      </c>
      <c r="D3" s="1" t="s">
        <v>4</v>
      </c>
      <c r="E3" s="1" t="s">
        <v>2</v>
      </c>
      <c r="F3" s="1" t="s">
        <v>3</v>
      </c>
      <c r="G3" s="1" t="s">
        <v>4</v>
      </c>
      <c r="H3" s="1" t="s">
        <v>2</v>
      </c>
      <c r="I3" s="1" t="s">
        <v>3</v>
      </c>
      <c r="J3" s="2" t="s">
        <v>4</v>
      </c>
    </row>
    <row r="4" spans="1:10" ht="14.25">
      <c r="A4" s="10" t="s">
        <v>5</v>
      </c>
      <c r="B4" s="49">
        <v>249.553</v>
      </c>
      <c r="C4" s="49">
        <v>58293.42199999999</v>
      </c>
      <c r="D4" s="49">
        <v>58542.97499999999</v>
      </c>
      <c r="E4" s="49">
        <v>0</v>
      </c>
      <c r="F4" s="49">
        <v>0</v>
      </c>
      <c r="G4" s="49">
        <v>0</v>
      </c>
      <c r="H4" s="4">
        <v>-100</v>
      </c>
      <c r="I4" s="4">
        <v>-100</v>
      </c>
      <c r="J4" s="5">
        <v>-100</v>
      </c>
    </row>
    <row r="5" spans="1:10" ht="14.25">
      <c r="A5" s="6" t="s">
        <v>84</v>
      </c>
      <c r="B5" s="50">
        <v>30124.019000000004</v>
      </c>
      <c r="C5" s="50">
        <v>931299.7600000007</v>
      </c>
      <c r="D5" s="7">
        <v>961423.7790000007</v>
      </c>
      <c r="E5" s="50">
        <v>42951.2147999994</v>
      </c>
      <c r="F5" s="50">
        <v>863179.4612300002</v>
      </c>
      <c r="G5" s="50">
        <v>906130.6760299996</v>
      </c>
      <c r="H5" s="8">
        <v>46.20314361433316</v>
      </c>
      <c r="I5" s="8">
        <v>-7.411213844471288</v>
      </c>
      <c r="J5" s="9">
        <v>-5.689984728647885</v>
      </c>
    </row>
    <row r="6" spans="1:10" ht="14.25">
      <c r="A6" s="10" t="s">
        <v>83</v>
      </c>
      <c r="B6" s="49">
        <v>3867.6229999999996</v>
      </c>
      <c r="C6" s="49">
        <v>25261.115999999995</v>
      </c>
      <c r="D6" s="49">
        <v>29128.738999999994</v>
      </c>
      <c r="E6" s="49">
        <v>6456.98531</v>
      </c>
      <c r="F6" s="49">
        <v>27075.95290287143</v>
      </c>
      <c r="G6" s="49">
        <v>33532.938212871435</v>
      </c>
      <c r="H6" s="4">
        <v>66.48756787949324</v>
      </c>
      <c r="I6" s="40">
        <v>5.639343143815224</v>
      </c>
      <c r="J6" s="5">
        <v>13.711232358774097</v>
      </c>
    </row>
    <row r="7" spans="1:10" ht="14.25">
      <c r="A7" s="6" t="s">
        <v>6</v>
      </c>
      <c r="B7" s="50">
        <v>5979.629</v>
      </c>
      <c r="C7" s="50">
        <v>2933.726999999999</v>
      </c>
      <c r="D7" s="7">
        <v>8913.356</v>
      </c>
      <c r="E7" s="50">
        <v>5934</v>
      </c>
      <c r="F7" s="50">
        <v>1475</v>
      </c>
      <c r="G7" s="50">
        <v>7409</v>
      </c>
      <c r="H7" s="8">
        <v>0.4524435503262864</v>
      </c>
      <c r="I7" s="8">
        <v>-49.14686975330713</v>
      </c>
      <c r="J7" s="9">
        <v>-15.910257804115883</v>
      </c>
    </row>
    <row r="8" spans="1:10" ht="14.25">
      <c r="A8" s="10" t="s">
        <v>7</v>
      </c>
      <c r="B8" s="49">
        <v>15278.603999999994</v>
      </c>
      <c r="C8" s="49">
        <v>2574.1779999999994</v>
      </c>
      <c r="D8" s="49">
        <v>17852.781999999992</v>
      </c>
      <c r="E8" s="49">
        <v>16010.743000000002</v>
      </c>
      <c r="F8" s="49">
        <v>1873.3339999999998</v>
      </c>
      <c r="G8" s="49">
        <v>17884.077</v>
      </c>
      <c r="H8" s="4">
        <v>1.4266224124493847</v>
      </c>
      <c r="I8" s="4">
        <v>-32.1376296752978</v>
      </c>
      <c r="J8" s="5">
        <v>-3.419473351887498</v>
      </c>
    </row>
    <row r="9" spans="1:10" ht="14.25">
      <c r="A9" s="6" t="s">
        <v>8</v>
      </c>
      <c r="B9" s="50">
        <v>3893.1569999999992</v>
      </c>
      <c r="C9" s="50">
        <v>2727.950999999999</v>
      </c>
      <c r="D9" s="7">
        <v>6621.107999999998</v>
      </c>
      <c r="E9" s="50">
        <v>4286.468</v>
      </c>
      <c r="F9" s="50">
        <v>1890.6927</v>
      </c>
      <c r="G9" s="50">
        <v>6177.1607</v>
      </c>
      <c r="H9" s="8">
        <v>14.207162909050961</v>
      </c>
      <c r="I9" s="8">
        <v>-25.907316846116636</v>
      </c>
      <c r="J9" s="9">
        <v>-0.9873411881037032</v>
      </c>
    </row>
    <row r="10" spans="1:10" ht="14.25">
      <c r="A10" s="10" t="s">
        <v>82</v>
      </c>
      <c r="B10" s="49">
        <v>0.55</v>
      </c>
      <c r="C10" s="49">
        <v>0</v>
      </c>
      <c r="D10" s="49">
        <v>0.55</v>
      </c>
      <c r="E10" s="49">
        <v>0</v>
      </c>
      <c r="F10" s="49">
        <v>0</v>
      </c>
      <c r="G10" s="49">
        <v>0</v>
      </c>
      <c r="H10" s="4">
        <v>-100</v>
      </c>
      <c r="I10" s="4">
        <v>0</v>
      </c>
      <c r="J10" s="5">
        <v>-100</v>
      </c>
    </row>
    <row r="11" spans="1:10" ht="14.25">
      <c r="A11" s="6" t="s">
        <v>9</v>
      </c>
      <c r="B11" s="50">
        <v>50.86700000000001</v>
      </c>
      <c r="C11" s="50">
        <v>0.13</v>
      </c>
      <c r="D11" s="7">
        <v>50.997000000000014</v>
      </c>
      <c r="E11" s="50">
        <v>58.232</v>
      </c>
      <c r="F11" s="50">
        <v>0.234</v>
      </c>
      <c r="G11" s="50">
        <v>58.466</v>
      </c>
      <c r="H11" s="8">
        <v>7.547871351552327</v>
      </c>
      <c r="I11" s="8">
        <v>80</v>
      </c>
      <c r="J11" s="9">
        <v>7.766090542606914</v>
      </c>
    </row>
    <row r="12" spans="1:10" ht="14.25">
      <c r="A12" s="10" t="s">
        <v>10</v>
      </c>
      <c r="B12" s="49">
        <v>189.068</v>
      </c>
      <c r="C12" s="49">
        <v>35.129000000000005</v>
      </c>
      <c r="D12" s="49">
        <v>224.197</v>
      </c>
      <c r="E12" s="49">
        <v>170.99099999999999</v>
      </c>
      <c r="F12" s="49">
        <v>0.102</v>
      </c>
      <c r="G12" s="49">
        <v>171.093</v>
      </c>
      <c r="H12" s="4">
        <v>-11.341102010907278</v>
      </c>
      <c r="I12" s="4">
        <v>-100</v>
      </c>
      <c r="J12" s="5">
        <v>-27.128527113603173</v>
      </c>
    </row>
    <row r="13" spans="1:10" ht="14.25">
      <c r="A13" s="6" t="s">
        <v>11</v>
      </c>
      <c r="B13" s="50">
        <v>4338.3499999999985</v>
      </c>
      <c r="C13" s="50">
        <v>1256.639</v>
      </c>
      <c r="D13" s="7">
        <v>5594.988999999999</v>
      </c>
      <c r="E13" s="50">
        <v>3598.50016</v>
      </c>
      <c r="F13" s="50">
        <v>320.27199999999993</v>
      </c>
      <c r="G13" s="50">
        <v>3918.77216</v>
      </c>
      <c r="H13" s="8">
        <v>-17.58676063354382</v>
      </c>
      <c r="I13" s="8">
        <v>-74.77968248687691</v>
      </c>
      <c r="J13" s="9">
        <v>-31.685840027568123</v>
      </c>
    </row>
    <row r="14" spans="1:10" ht="14.25">
      <c r="A14" s="10" t="s">
        <v>12</v>
      </c>
      <c r="B14" s="49">
        <v>592.9209999999998</v>
      </c>
      <c r="C14" s="49">
        <v>3.1919999999999997</v>
      </c>
      <c r="D14" s="49">
        <v>596.1129999999998</v>
      </c>
      <c r="E14" s="49">
        <v>518.544</v>
      </c>
      <c r="F14" s="49">
        <v>5.644</v>
      </c>
      <c r="G14" s="49">
        <v>524.188</v>
      </c>
      <c r="H14" s="4">
        <v>-13.357163353457727</v>
      </c>
      <c r="I14" s="4">
        <v>78.0075981426762</v>
      </c>
      <c r="J14" s="5">
        <v>-12.947695404429854</v>
      </c>
    </row>
    <row r="15" spans="1:10" ht="14.25">
      <c r="A15" s="6" t="s">
        <v>13</v>
      </c>
      <c r="B15" s="50">
        <v>127.015</v>
      </c>
      <c r="C15" s="50">
        <v>0</v>
      </c>
      <c r="D15" s="7">
        <v>127.015</v>
      </c>
      <c r="E15" s="50">
        <v>2.08</v>
      </c>
      <c r="F15" s="50">
        <v>0</v>
      </c>
      <c r="G15" s="50">
        <v>2.08</v>
      </c>
      <c r="H15" s="8">
        <v>-98.06931887797724</v>
      </c>
      <c r="I15" s="8">
        <v>0</v>
      </c>
      <c r="J15" s="9">
        <v>-98.06931887797724</v>
      </c>
    </row>
    <row r="16" spans="1:10" ht="14.25">
      <c r="A16" s="10" t="s">
        <v>14</v>
      </c>
      <c r="B16" s="49">
        <v>997.0999999999999</v>
      </c>
      <c r="C16" s="49">
        <v>48.96500000000001</v>
      </c>
      <c r="D16" s="49">
        <v>1046.0649999999998</v>
      </c>
      <c r="E16" s="49">
        <v>1195.3319999999999</v>
      </c>
      <c r="F16" s="49">
        <v>61.99</v>
      </c>
      <c r="G16" s="49">
        <v>1257.322</v>
      </c>
      <c r="H16" s="4">
        <v>21.809093132940248</v>
      </c>
      <c r="I16" s="4">
        <v>26.304503216583246</v>
      </c>
      <c r="J16" s="5">
        <v>22.047372802369384</v>
      </c>
    </row>
    <row r="17" spans="1:10" ht="14.25">
      <c r="A17" s="6" t="s">
        <v>15</v>
      </c>
      <c r="B17" s="50">
        <v>104.491</v>
      </c>
      <c r="C17" s="50">
        <v>0</v>
      </c>
      <c r="D17" s="7">
        <v>104.491</v>
      </c>
      <c r="E17" s="50">
        <v>79.07499999999999</v>
      </c>
      <c r="F17" s="50">
        <v>0</v>
      </c>
      <c r="G17" s="50">
        <v>79.07499999999999</v>
      </c>
      <c r="H17" s="8">
        <v>-36.87867509414849</v>
      </c>
      <c r="I17" s="8">
        <v>0</v>
      </c>
      <c r="J17" s="9">
        <v>-36.87867509414849</v>
      </c>
    </row>
    <row r="18" spans="1:10" ht="14.25">
      <c r="A18" s="10" t="s">
        <v>16</v>
      </c>
      <c r="B18" s="49">
        <v>6.875000000000001</v>
      </c>
      <c r="C18" s="49">
        <v>0</v>
      </c>
      <c r="D18" s="49">
        <v>6.875000000000001</v>
      </c>
      <c r="E18" s="49">
        <v>14.036999999999999</v>
      </c>
      <c r="F18" s="49">
        <v>0</v>
      </c>
      <c r="G18" s="49">
        <v>14.036999999999999</v>
      </c>
      <c r="H18" s="40">
        <v>110.63591222168824</v>
      </c>
      <c r="I18" s="40">
        <v>0</v>
      </c>
      <c r="J18" s="53">
        <v>110.63591222168824</v>
      </c>
    </row>
    <row r="19" spans="1:10" ht="14.25">
      <c r="A19" s="6" t="s">
        <v>17</v>
      </c>
      <c r="B19" s="50">
        <v>21.066</v>
      </c>
      <c r="C19" s="50">
        <v>0</v>
      </c>
      <c r="D19" s="7">
        <v>21.066</v>
      </c>
      <c r="E19" s="50">
        <v>3.6770000000000005</v>
      </c>
      <c r="F19" s="50">
        <v>0</v>
      </c>
      <c r="G19" s="50">
        <v>3.6770000000000005</v>
      </c>
      <c r="H19" s="8">
        <v>-82.62746598174763</v>
      </c>
      <c r="I19" s="8">
        <v>0</v>
      </c>
      <c r="J19" s="9">
        <v>-82.62746598174763</v>
      </c>
    </row>
    <row r="20" spans="1:10" ht="14.25">
      <c r="A20" s="10" t="s">
        <v>81</v>
      </c>
      <c r="B20" s="49"/>
      <c r="C20" s="49"/>
      <c r="D20" s="49"/>
      <c r="E20" s="49">
        <v>0</v>
      </c>
      <c r="F20" s="49">
        <v>0</v>
      </c>
      <c r="G20" s="49">
        <v>0</v>
      </c>
      <c r="H20" s="4">
        <v>0</v>
      </c>
      <c r="I20" s="4">
        <v>0</v>
      </c>
      <c r="J20" s="5">
        <v>0</v>
      </c>
    </row>
    <row r="21" spans="1:10" ht="14.25">
      <c r="A21" s="6" t="s">
        <v>18</v>
      </c>
      <c r="B21" s="50">
        <v>0.12</v>
      </c>
      <c r="C21" s="50">
        <v>0</v>
      </c>
      <c r="D21" s="7">
        <v>0.12</v>
      </c>
      <c r="E21" s="50">
        <v>1.2089999999999999</v>
      </c>
      <c r="F21" s="50">
        <v>0</v>
      </c>
      <c r="G21" s="50">
        <v>1.2089999999999999</v>
      </c>
      <c r="H21" s="8">
        <v>72.72727272727273</v>
      </c>
      <c r="I21" s="8">
        <v>0</v>
      </c>
      <c r="J21" s="9">
        <v>72.72727272727273</v>
      </c>
    </row>
    <row r="22" spans="1:10" ht="14.25">
      <c r="A22" s="10" t="s">
        <v>19</v>
      </c>
      <c r="B22" s="49"/>
      <c r="C22" s="49"/>
      <c r="D22" s="49"/>
      <c r="E22" s="49">
        <v>0</v>
      </c>
      <c r="F22" s="49">
        <v>0</v>
      </c>
      <c r="G22" s="49">
        <v>0</v>
      </c>
      <c r="H22" s="4">
        <v>0</v>
      </c>
      <c r="I22" s="4">
        <v>0</v>
      </c>
      <c r="J22" s="5">
        <v>0</v>
      </c>
    </row>
    <row r="23" spans="1:10" ht="14.25">
      <c r="A23" s="6" t="s">
        <v>20</v>
      </c>
      <c r="B23" s="50">
        <v>359.4889999999999</v>
      </c>
      <c r="C23" s="50">
        <v>0</v>
      </c>
      <c r="D23" s="7">
        <v>359.4889999999999</v>
      </c>
      <c r="E23" s="50">
        <v>743.149</v>
      </c>
      <c r="F23" s="50">
        <v>0</v>
      </c>
      <c r="G23" s="50">
        <v>743.149</v>
      </c>
      <c r="H23" s="8">
        <v>82.05329261414445</v>
      </c>
      <c r="I23" s="8">
        <v>0</v>
      </c>
      <c r="J23" s="9">
        <v>82.05329261414445</v>
      </c>
    </row>
    <row r="24" spans="1:10" ht="14.25">
      <c r="A24" s="10" t="s">
        <v>21</v>
      </c>
      <c r="B24" s="49">
        <v>6.904</v>
      </c>
      <c r="C24" s="49">
        <v>0</v>
      </c>
      <c r="D24" s="49">
        <v>6.904</v>
      </c>
      <c r="E24" s="47">
        <v>0.771</v>
      </c>
      <c r="F24" s="49">
        <v>0</v>
      </c>
      <c r="G24" s="47">
        <v>0.771</v>
      </c>
      <c r="H24" s="4">
        <v>-90.21264200407806</v>
      </c>
      <c r="I24" s="4">
        <v>0</v>
      </c>
      <c r="J24" s="5">
        <v>-90.21264200407806</v>
      </c>
    </row>
    <row r="25" spans="1:10" ht="14.25">
      <c r="A25" s="6" t="s">
        <v>22</v>
      </c>
      <c r="B25" s="50">
        <v>0.45299999999999996</v>
      </c>
      <c r="C25" s="50">
        <v>43.24</v>
      </c>
      <c r="D25" s="7">
        <v>43.693000000000005</v>
      </c>
      <c r="E25" s="50">
        <v>0</v>
      </c>
      <c r="F25" s="50">
        <v>0</v>
      </c>
      <c r="G25" s="50">
        <v>0</v>
      </c>
      <c r="H25" s="8">
        <v>-100</v>
      </c>
      <c r="I25" s="8">
        <v>-100</v>
      </c>
      <c r="J25" s="9">
        <v>-100</v>
      </c>
    </row>
    <row r="26" spans="1:10" ht="14.25">
      <c r="A26" s="10" t="s">
        <v>23</v>
      </c>
      <c r="B26" s="49">
        <v>2.998</v>
      </c>
      <c r="C26" s="49">
        <v>0</v>
      </c>
      <c r="D26" s="49">
        <v>2.998</v>
      </c>
      <c r="E26" s="51">
        <v>0.024</v>
      </c>
      <c r="F26" s="49">
        <v>0</v>
      </c>
      <c r="G26" s="51">
        <v>0.024</v>
      </c>
      <c r="H26" s="4">
        <v>-98.90660592255125</v>
      </c>
      <c r="I26" s="4">
        <v>0</v>
      </c>
      <c r="J26" s="5">
        <v>-98.90660592255125</v>
      </c>
    </row>
    <row r="27" spans="1:10" ht="14.25">
      <c r="A27" s="6" t="s">
        <v>24</v>
      </c>
      <c r="B27" s="50"/>
      <c r="C27" s="50"/>
      <c r="D27" s="7"/>
      <c r="E27" s="50">
        <v>0</v>
      </c>
      <c r="F27" s="50">
        <v>0</v>
      </c>
      <c r="G27" s="50">
        <v>0</v>
      </c>
      <c r="H27" s="8">
        <v>0</v>
      </c>
      <c r="I27" s="8">
        <v>0</v>
      </c>
      <c r="J27" s="9">
        <v>0</v>
      </c>
    </row>
    <row r="28" spans="1:10" ht="14.25">
      <c r="A28" s="10" t="s">
        <v>25</v>
      </c>
      <c r="B28" s="49">
        <v>185.94099999999997</v>
      </c>
      <c r="C28" s="49">
        <v>0</v>
      </c>
      <c r="D28" s="49">
        <v>185.94099999999997</v>
      </c>
      <c r="E28" s="49">
        <v>231.59900000000002</v>
      </c>
      <c r="F28" s="49">
        <v>0</v>
      </c>
      <c r="G28" s="49">
        <v>231.59900000000002</v>
      </c>
      <c r="H28" s="4">
        <v>23.200134786549246</v>
      </c>
      <c r="I28" s="4">
        <v>0</v>
      </c>
      <c r="J28" s="5">
        <v>23.200134786549246</v>
      </c>
    </row>
    <row r="29" spans="1:10" ht="14.25">
      <c r="A29" s="6" t="s">
        <v>26</v>
      </c>
      <c r="B29" s="50">
        <v>428.57400000000007</v>
      </c>
      <c r="C29" s="50">
        <v>54.095</v>
      </c>
      <c r="D29" s="7">
        <v>482.6690000000001</v>
      </c>
      <c r="E29" s="50">
        <v>857.519</v>
      </c>
      <c r="F29" s="48">
        <v>1.6280000000000001</v>
      </c>
      <c r="G29" s="50">
        <v>859.147</v>
      </c>
      <c r="H29" s="8">
        <v>81.81271354292264</v>
      </c>
      <c r="I29" s="8">
        <v>-97.34456928838952</v>
      </c>
      <c r="J29" s="9">
        <v>59.167374802057424</v>
      </c>
    </row>
    <row r="30" spans="1:10" ht="14.25">
      <c r="A30" s="10" t="s">
        <v>27</v>
      </c>
      <c r="B30" s="49">
        <v>115.75699999999999</v>
      </c>
      <c r="C30" s="49">
        <v>0.09</v>
      </c>
      <c r="D30" s="49">
        <v>115.847</v>
      </c>
      <c r="E30" s="49">
        <v>92.351</v>
      </c>
      <c r="F30" s="49">
        <v>0</v>
      </c>
      <c r="G30" s="49">
        <v>92.351</v>
      </c>
      <c r="H30" s="4">
        <v>-22.80097421815111</v>
      </c>
      <c r="I30" s="4">
        <v>0</v>
      </c>
      <c r="J30" s="5">
        <v>-22.80097421815111</v>
      </c>
    </row>
    <row r="31" spans="1:10" ht="14.25">
      <c r="A31" s="6" t="s">
        <v>64</v>
      </c>
      <c r="B31" s="50">
        <v>35.419999999999995</v>
      </c>
      <c r="C31" s="50">
        <v>0</v>
      </c>
      <c r="D31" s="7">
        <v>35.419999999999995</v>
      </c>
      <c r="E31" s="50">
        <v>32.440999999999995</v>
      </c>
      <c r="F31" s="50">
        <v>0</v>
      </c>
      <c r="G31" s="50">
        <v>32.440999999999995</v>
      </c>
      <c r="H31" s="8">
        <v>-9.798426579329432</v>
      </c>
      <c r="I31" s="8">
        <v>0</v>
      </c>
      <c r="J31" s="9">
        <v>-9.798426579329432</v>
      </c>
    </row>
    <row r="32" spans="1:10" ht="14.25">
      <c r="A32" s="10" t="s">
        <v>80</v>
      </c>
      <c r="B32" s="49">
        <v>0</v>
      </c>
      <c r="C32" s="49">
        <v>0.386</v>
      </c>
      <c r="D32" s="49">
        <v>0.386</v>
      </c>
      <c r="E32" s="52">
        <v>0</v>
      </c>
      <c r="F32" s="49">
        <v>0</v>
      </c>
      <c r="G32" s="49">
        <v>0</v>
      </c>
      <c r="H32" s="4">
        <v>0</v>
      </c>
      <c r="I32" s="4">
        <v>-100</v>
      </c>
      <c r="J32" s="5">
        <v>-100</v>
      </c>
    </row>
    <row r="33" spans="1:10" ht="14.25">
      <c r="A33" s="6" t="s">
        <v>60</v>
      </c>
      <c r="B33" s="50">
        <v>0</v>
      </c>
      <c r="C33" s="50">
        <v>0</v>
      </c>
      <c r="D33" s="7">
        <v>0</v>
      </c>
      <c r="E33" s="50">
        <v>0</v>
      </c>
      <c r="F33" s="50">
        <v>0</v>
      </c>
      <c r="G33" s="50">
        <v>0</v>
      </c>
      <c r="H33" s="8">
        <v>0</v>
      </c>
      <c r="I33" s="8">
        <v>0</v>
      </c>
      <c r="J33" s="9">
        <v>0</v>
      </c>
    </row>
    <row r="34" spans="1:10" ht="14.25">
      <c r="A34" s="10" t="s">
        <v>28</v>
      </c>
      <c r="B34" s="49">
        <v>47.848000000000006</v>
      </c>
      <c r="C34" s="49">
        <v>1.3199999999999998</v>
      </c>
      <c r="D34" s="49">
        <v>49.168000000000006</v>
      </c>
      <c r="E34" s="49">
        <v>9.597999999999999</v>
      </c>
      <c r="F34" s="47">
        <v>0.24</v>
      </c>
      <c r="G34" s="49">
        <v>9.838</v>
      </c>
      <c r="H34" s="4">
        <v>-76.59273357245688</v>
      </c>
      <c r="I34" s="4">
        <v>-71.42857142857143</v>
      </c>
      <c r="J34" s="5">
        <v>-76.4890132223896</v>
      </c>
    </row>
    <row r="35" spans="1:10" ht="14.25">
      <c r="A35" s="6" t="s">
        <v>59</v>
      </c>
      <c r="B35" s="50">
        <v>2.167</v>
      </c>
      <c r="C35" s="50">
        <v>0</v>
      </c>
      <c r="D35" s="7">
        <v>2.167</v>
      </c>
      <c r="E35" s="50">
        <v>3.073</v>
      </c>
      <c r="F35" s="50">
        <v>0</v>
      </c>
      <c r="G35" s="50">
        <v>3.073</v>
      </c>
      <c r="H35" s="8">
        <v>74.73435655253834</v>
      </c>
      <c r="I35" s="8">
        <v>0</v>
      </c>
      <c r="J35" s="9">
        <v>74.73435655253834</v>
      </c>
    </row>
    <row r="36" spans="1:10" ht="14.25">
      <c r="A36" s="10" t="s">
        <v>29</v>
      </c>
      <c r="B36" s="49">
        <v>1.4139999999999995</v>
      </c>
      <c r="C36" s="49">
        <v>0</v>
      </c>
      <c r="D36" s="49">
        <v>1.4139999999999995</v>
      </c>
      <c r="E36" s="47">
        <v>0.893</v>
      </c>
      <c r="F36" s="49">
        <v>0</v>
      </c>
      <c r="G36" s="47">
        <v>0.893</v>
      </c>
      <c r="H36" s="4">
        <v>-39.94252873563219</v>
      </c>
      <c r="I36" s="4">
        <v>0</v>
      </c>
      <c r="J36" s="5">
        <v>-39.94252873563219</v>
      </c>
    </row>
    <row r="37" spans="1:10" ht="14.25">
      <c r="A37" s="6" t="s">
        <v>30</v>
      </c>
      <c r="B37" s="50">
        <v>26.891000000000002</v>
      </c>
      <c r="C37" s="50">
        <v>0</v>
      </c>
      <c r="D37" s="7">
        <v>26.891000000000002</v>
      </c>
      <c r="E37" s="50">
        <v>108.43400000000001</v>
      </c>
      <c r="F37" s="50">
        <v>0</v>
      </c>
      <c r="G37" s="50">
        <v>108.43400000000001</v>
      </c>
      <c r="H37" s="8">
        <v>921.1781747947851</v>
      </c>
      <c r="I37" s="8">
        <v>0</v>
      </c>
      <c r="J37" s="9">
        <v>921.1781747947851</v>
      </c>
    </row>
    <row r="38" spans="1:10" ht="14.25">
      <c r="A38" s="10" t="s">
        <v>31</v>
      </c>
      <c r="B38" s="49">
        <v>3.8800000000000003</v>
      </c>
      <c r="C38" s="49">
        <v>0</v>
      </c>
      <c r="D38" s="49">
        <v>3.8800000000000003</v>
      </c>
      <c r="E38" s="49">
        <v>4.251</v>
      </c>
      <c r="F38" s="49">
        <v>0</v>
      </c>
      <c r="G38" s="49">
        <v>4.251</v>
      </c>
      <c r="H38" s="4">
        <v>2.0124297129328084</v>
      </c>
      <c r="I38" s="4">
        <v>0</v>
      </c>
      <c r="J38" s="5">
        <v>2.0124297129328084</v>
      </c>
    </row>
    <row r="39" spans="1:10" ht="14.25">
      <c r="A39" s="6" t="s">
        <v>32</v>
      </c>
      <c r="B39" s="50">
        <v>3.56</v>
      </c>
      <c r="C39" s="50">
        <v>0</v>
      </c>
      <c r="D39" s="7">
        <v>3.56</v>
      </c>
      <c r="E39" s="48">
        <v>1.1289999999999998</v>
      </c>
      <c r="F39" s="50">
        <v>0</v>
      </c>
      <c r="G39" s="48">
        <v>1.1289999999999998</v>
      </c>
      <c r="H39" s="8">
        <v>-62.10303458009881</v>
      </c>
      <c r="I39" s="8">
        <v>0</v>
      </c>
      <c r="J39" s="9">
        <v>-62.10303458009881</v>
      </c>
    </row>
    <row r="40" spans="1:10" ht="14.25">
      <c r="A40" s="10" t="s">
        <v>33</v>
      </c>
      <c r="B40" s="49">
        <v>536.1669999999999</v>
      </c>
      <c r="C40" s="49">
        <v>22.812</v>
      </c>
      <c r="D40" s="49">
        <v>558.9789999999999</v>
      </c>
      <c r="E40" s="49">
        <v>484.10200000000003</v>
      </c>
      <c r="F40" s="49">
        <v>2.768</v>
      </c>
      <c r="G40" s="49">
        <v>486.87</v>
      </c>
      <c r="H40" s="4">
        <v>-9.426183796212865</v>
      </c>
      <c r="I40" s="4">
        <v>-87.46595354825931</v>
      </c>
      <c r="J40" s="5">
        <v>-12.665988219693444</v>
      </c>
    </row>
    <row r="41" spans="1:10" ht="14.25">
      <c r="A41" s="6" t="s">
        <v>34</v>
      </c>
      <c r="B41" s="50">
        <v>0</v>
      </c>
      <c r="C41" s="50">
        <v>0</v>
      </c>
      <c r="D41" s="7">
        <v>0</v>
      </c>
      <c r="E41" s="50">
        <v>0</v>
      </c>
      <c r="F41" s="50">
        <v>0</v>
      </c>
      <c r="G41" s="50">
        <v>0</v>
      </c>
      <c r="H41" s="8">
        <v>0</v>
      </c>
      <c r="I41" s="8">
        <v>0</v>
      </c>
      <c r="J41" s="9">
        <v>0</v>
      </c>
    </row>
    <row r="42" spans="1:10" ht="14.25">
      <c r="A42" s="10" t="s">
        <v>35</v>
      </c>
      <c r="B42" s="49">
        <v>242.27900000000002</v>
      </c>
      <c r="C42" s="49">
        <v>0</v>
      </c>
      <c r="D42" s="49">
        <v>242.27900000000002</v>
      </c>
      <c r="E42" s="49">
        <v>191.211</v>
      </c>
      <c r="F42" s="49">
        <v>0</v>
      </c>
      <c r="G42" s="49">
        <v>191.211</v>
      </c>
      <c r="H42" s="4">
        <v>-21.67150657381562</v>
      </c>
      <c r="I42" s="4">
        <v>0</v>
      </c>
      <c r="J42" s="5">
        <v>-21.67150657381562</v>
      </c>
    </row>
    <row r="43" spans="1:10" ht="14.25">
      <c r="A43" s="6" t="s">
        <v>36</v>
      </c>
      <c r="B43" s="50">
        <v>136.129</v>
      </c>
      <c r="C43" s="50">
        <v>0</v>
      </c>
      <c r="D43" s="7">
        <v>136.129</v>
      </c>
      <c r="E43" s="50">
        <v>236.987</v>
      </c>
      <c r="F43" s="50">
        <v>0</v>
      </c>
      <c r="G43" s="50">
        <v>236.987</v>
      </c>
      <c r="H43" s="8">
        <v>80.26517343500016</v>
      </c>
      <c r="I43" s="8">
        <v>0</v>
      </c>
      <c r="J43" s="9">
        <v>80.26517343500016</v>
      </c>
    </row>
    <row r="44" spans="1:10" ht="14.25">
      <c r="A44" s="10" t="s">
        <v>66</v>
      </c>
      <c r="B44" s="49">
        <v>87.04800000000002</v>
      </c>
      <c r="C44" s="49">
        <v>0</v>
      </c>
      <c r="D44" s="49">
        <v>87.04800000000002</v>
      </c>
      <c r="E44" s="49">
        <v>143.131</v>
      </c>
      <c r="F44" s="49">
        <v>0</v>
      </c>
      <c r="G44" s="49">
        <v>143.131</v>
      </c>
      <c r="H44" s="4">
        <v>48.18588935668121</v>
      </c>
      <c r="I44" s="4">
        <v>0</v>
      </c>
      <c r="J44" s="5">
        <v>48.18588935668121</v>
      </c>
    </row>
    <row r="45" spans="1:10" ht="14.25">
      <c r="A45" s="6" t="s">
        <v>67</v>
      </c>
      <c r="B45" s="50">
        <v>20.991999999999997</v>
      </c>
      <c r="C45" s="50">
        <v>0</v>
      </c>
      <c r="D45" s="7">
        <v>20.991999999999997</v>
      </c>
      <c r="E45" s="50">
        <v>37.944</v>
      </c>
      <c r="F45" s="50">
        <v>0</v>
      </c>
      <c r="G45" s="50">
        <v>37.944</v>
      </c>
      <c r="H45" s="8">
        <v>71.92706696007549</v>
      </c>
      <c r="I45" s="8">
        <v>0</v>
      </c>
      <c r="J45" s="9">
        <v>71.92706696007549</v>
      </c>
    </row>
    <row r="46" spans="1:10" ht="14.25">
      <c r="A46" s="10" t="s">
        <v>37</v>
      </c>
      <c r="B46" s="49">
        <v>15.845</v>
      </c>
      <c r="C46" s="49">
        <v>0</v>
      </c>
      <c r="D46" s="49">
        <v>15.845</v>
      </c>
      <c r="E46" s="49">
        <v>2.986</v>
      </c>
      <c r="F46" s="49">
        <v>0</v>
      </c>
      <c r="G46" s="49">
        <v>2.986</v>
      </c>
      <c r="H46" s="4">
        <v>-78.6045484654449</v>
      </c>
      <c r="I46" s="4">
        <v>0</v>
      </c>
      <c r="J46" s="5">
        <v>-78.6045484654449</v>
      </c>
    </row>
    <row r="47" spans="1:10" ht="14.25">
      <c r="A47" s="6" t="s">
        <v>38</v>
      </c>
      <c r="B47" s="50">
        <v>100.641</v>
      </c>
      <c r="C47" s="50">
        <v>0</v>
      </c>
      <c r="D47" s="7">
        <v>100.641</v>
      </c>
      <c r="E47" s="50">
        <v>299.438</v>
      </c>
      <c r="F47" s="50">
        <v>0</v>
      </c>
      <c r="G47" s="50">
        <v>299.438</v>
      </c>
      <c r="H47" s="8">
        <v>190.4701598860219</v>
      </c>
      <c r="I47" s="8">
        <v>0</v>
      </c>
      <c r="J47" s="9">
        <v>190.4701598860219</v>
      </c>
    </row>
    <row r="48" spans="1:10" ht="14.25">
      <c r="A48" s="10" t="s">
        <v>68</v>
      </c>
      <c r="B48" s="49">
        <v>0.422</v>
      </c>
      <c r="C48" s="49">
        <v>0</v>
      </c>
      <c r="D48" s="49">
        <v>0.422</v>
      </c>
      <c r="E48" s="49">
        <v>16.11</v>
      </c>
      <c r="F48" s="49">
        <v>0</v>
      </c>
      <c r="G48" s="49">
        <v>16.11</v>
      </c>
      <c r="H48" s="4">
        <v>3409.0047393364925</v>
      </c>
      <c r="I48" s="4">
        <v>0</v>
      </c>
      <c r="J48" s="5">
        <v>3409.0047393364925</v>
      </c>
    </row>
    <row r="49" spans="1:10" ht="14.25">
      <c r="A49" s="6" t="s">
        <v>39</v>
      </c>
      <c r="B49" s="50">
        <v>196.62300000000002</v>
      </c>
      <c r="C49" s="50">
        <v>8.161</v>
      </c>
      <c r="D49" s="7">
        <v>204.78400000000002</v>
      </c>
      <c r="E49" s="50">
        <v>200.229</v>
      </c>
      <c r="F49" s="50">
        <v>6.5249999999999995</v>
      </c>
      <c r="G49" s="50">
        <v>206.75400000000002</v>
      </c>
      <c r="H49" s="8">
        <v>-2.4795701639326424</v>
      </c>
      <c r="I49" s="8">
        <v>-25.562456866804677</v>
      </c>
      <c r="J49" s="9">
        <v>-3.3622937494062053</v>
      </c>
    </row>
    <row r="50" spans="1:10" ht="14.25">
      <c r="A50" s="10" t="s">
        <v>40</v>
      </c>
      <c r="B50" s="49">
        <v>1.9699999999999998</v>
      </c>
      <c r="C50" s="49">
        <v>0</v>
      </c>
      <c r="D50" s="49">
        <v>1.9699999999999998</v>
      </c>
      <c r="E50" s="49">
        <v>1.634</v>
      </c>
      <c r="F50" s="49">
        <v>0</v>
      </c>
      <c r="G50" s="49">
        <v>1.634</v>
      </c>
      <c r="H50" s="4">
        <v>-28.44876931883228</v>
      </c>
      <c r="I50" s="4">
        <v>0</v>
      </c>
      <c r="J50" s="5">
        <v>-28.44876931883228</v>
      </c>
    </row>
    <row r="51" spans="1:10" ht="14.25">
      <c r="A51" s="6" t="s">
        <v>41</v>
      </c>
      <c r="B51" s="50">
        <v>7.787000000000001</v>
      </c>
      <c r="C51" s="50">
        <v>0</v>
      </c>
      <c r="D51" s="7">
        <v>7.787000000000001</v>
      </c>
      <c r="E51" s="50">
        <v>2.504</v>
      </c>
      <c r="F51" s="50">
        <v>0</v>
      </c>
      <c r="G51" s="50">
        <v>2.504</v>
      </c>
      <c r="H51" s="8">
        <v>-65.2667599937782</v>
      </c>
      <c r="I51" s="8">
        <v>0</v>
      </c>
      <c r="J51" s="9">
        <v>-65.2667599937782</v>
      </c>
    </row>
    <row r="52" spans="1:10" ht="14.25">
      <c r="A52" s="10" t="s">
        <v>42</v>
      </c>
      <c r="B52" s="49">
        <v>33.754000000000005</v>
      </c>
      <c r="C52" s="49">
        <v>0</v>
      </c>
      <c r="D52" s="49">
        <v>33.754000000000005</v>
      </c>
      <c r="E52" s="49">
        <v>34.113</v>
      </c>
      <c r="F52" s="49">
        <v>0</v>
      </c>
      <c r="G52" s="49">
        <v>34.113</v>
      </c>
      <c r="H52" s="4">
        <v>4.518635774931632</v>
      </c>
      <c r="I52" s="4">
        <v>0</v>
      </c>
      <c r="J52" s="5">
        <v>4.518635774931632</v>
      </c>
    </row>
    <row r="53" spans="1:10" ht="14.25">
      <c r="A53" s="6" t="s">
        <v>79</v>
      </c>
      <c r="B53" s="50">
        <v>64.13499999999999</v>
      </c>
      <c r="C53" s="50">
        <v>0</v>
      </c>
      <c r="D53" s="7">
        <v>64.13499999999999</v>
      </c>
      <c r="E53" s="50">
        <v>1125.7240000000002</v>
      </c>
      <c r="F53" s="50">
        <v>367.293</v>
      </c>
      <c r="G53" s="50">
        <v>1493.0170000000003</v>
      </c>
      <c r="H53" s="8">
        <v>1771.4556876973738</v>
      </c>
      <c r="I53" s="8">
        <v>0</v>
      </c>
      <c r="J53" s="9">
        <v>2388.423032990662</v>
      </c>
    </row>
    <row r="54" spans="1:10" ht="14.25">
      <c r="A54" s="10" t="s">
        <v>43</v>
      </c>
      <c r="B54" s="49">
        <v>10.205000000000002</v>
      </c>
      <c r="C54" s="49">
        <v>0</v>
      </c>
      <c r="D54" s="49">
        <v>10.205000000000002</v>
      </c>
      <c r="E54" s="49">
        <v>35.751</v>
      </c>
      <c r="F54" s="49">
        <v>0</v>
      </c>
      <c r="G54" s="49">
        <v>35.751</v>
      </c>
      <c r="H54" s="4">
        <v>231.66157412285324</v>
      </c>
      <c r="I54" s="4">
        <v>0</v>
      </c>
      <c r="J54" s="5">
        <v>231.66157412285324</v>
      </c>
    </row>
    <row r="55" spans="1:10" ht="14.25">
      <c r="A55" s="6" t="s">
        <v>61</v>
      </c>
      <c r="B55" s="50">
        <v>0</v>
      </c>
      <c r="C55" s="50">
        <v>1069.926</v>
      </c>
      <c r="D55" s="7">
        <v>1069.926</v>
      </c>
      <c r="E55" s="50">
        <v>1.484</v>
      </c>
      <c r="F55" s="50">
        <v>733.645</v>
      </c>
      <c r="G55" s="50">
        <v>735.129</v>
      </c>
      <c r="H55" s="8">
        <v>0</v>
      </c>
      <c r="I55" s="8">
        <v>-31.80597016552063</v>
      </c>
      <c r="J55" s="9">
        <v>-31.644231408489514</v>
      </c>
    </row>
    <row r="56" spans="1:10" ht="14.25">
      <c r="A56" s="10" t="s">
        <v>44</v>
      </c>
      <c r="B56" s="49">
        <v>3.8549999999999995</v>
      </c>
      <c r="C56" s="49">
        <v>0</v>
      </c>
      <c r="D56" s="49">
        <v>3.8549999999999995</v>
      </c>
      <c r="E56" s="49">
        <v>13.023</v>
      </c>
      <c r="F56" s="49">
        <v>0</v>
      </c>
      <c r="G56" s="49">
        <v>13.023</v>
      </c>
      <c r="H56" s="4">
        <v>273.7465181058496</v>
      </c>
      <c r="I56" s="4">
        <v>0</v>
      </c>
      <c r="J56" s="5">
        <v>273.7465181058496</v>
      </c>
    </row>
    <row r="57" spans="1:10" ht="14.25">
      <c r="A57" s="6" t="s">
        <v>45</v>
      </c>
      <c r="B57" s="50"/>
      <c r="C57" s="50"/>
      <c r="D57" s="7"/>
      <c r="E57" s="50">
        <v>0</v>
      </c>
      <c r="F57" s="50">
        <v>0</v>
      </c>
      <c r="G57" s="50">
        <v>0</v>
      </c>
      <c r="H57" s="8">
        <v>0</v>
      </c>
      <c r="I57" s="8">
        <v>0</v>
      </c>
      <c r="J57" s="9">
        <v>0</v>
      </c>
    </row>
    <row r="58" spans="1:10" ht="14.25">
      <c r="A58" s="10" t="s">
        <v>46</v>
      </c>
      <c r="B58" s="49">
        <v>331.148</v>
      </c>
      <c r="C58" s="49">
        <v>0</v>
      </c>
      <c r="D58" s="49">
        <v>331.148</v>
      </c>
      <c r="E58" s="49">
        <v>492.2420000000001</v>
      </c>
      <c r="F58" s="49">
        <v>0</v>
      </c>
      <c r="G58" s="49">
        <v>492.2420000000001</v>
      </c>
      <c r="H58" s="4">
        <v>48.11773987897743</v>
      </c>
      <c r="I58" s="4">
        <v>0</v>
      </c>
      <c r="J58" s="5">
        <v>48.11773987897743</v>
      </c>
    </row>
    <row r="59" spans="1:10" ht="14.25">
      <c r="A59" s="6" t="s">
        <v>78</v>
      </c>
      <c r="B59" s="50">
        <v>1.6700000000000002</v>
      </c>
      <c r="C59" s="50">
        <v>0.716</v>
      </c>
      <c r="D59" s="7">
        <v>2.386</v>
      </c>
      <c r="E59" s="50">
        <v>7.183999999999999</v>
      </c>
      <c r="F59" s="50">
        <v>0</v>
      </c>
      <c r="G59" s="50">
        <v>7.183999999999999</v>
      </c>
      <c r="H59" s="8">
        <v>322.24358974358967</v>
      </c>
      <c r="I59" s="8">
        <v>-100</v>
      </c>
      <c r="J59" s="9">
        <v>221.94525904203317</v>
      </c>
    </row>
    <row r="60" spans="1:10" ht="14.25">
      <c r="A60" s="10" t="s">
        <v>77</v>
      </c>
      <c r="B60" s="49">
        <v>0</v>
      </c>
      <c r="C60" s="49">
        <v>0</v>
      </c>
      <c r="D60" s="49">
        <v>0</v>
      </c>
      <c r="E60" s="49">
        <v>0</v>
      </c>
      <c r="F60" s="49">
        <v>0</v>
      </c>
      <c r="G60" s="49">
        <v>0</v>
      </c>
      <c r="H60" s="4">
        <f>+_xlfn.IFERROR(((E60-B60)/B60)*100,0)</f>
        <v>0</v>
      </c>
      <c r="I60" s="4">
        <f>+_xlfn.IFERROR(((F60-C60)/C60)*100,0)</f>
        <v>0</v>
      </c>
      <c r="J60" s="5">
        <f>+_xlfn.IFERROR(((G60-D60)/D60)*100,0)</f>
        <v>0</v>
      </c>
    </row>
    <row r="61" spans="1:10" ht="14.25">
      <c r="A61" s="11" t="s">
        <v>47</v>
      </c>
      <c r="B61" s="22">
        <f aca="true" t="shared" si="0" ref="B61:G61">+B62-SUM(B6+B10+B32+B20+B59+B60+B5)</f>
        <v>34839.112</v>
      </c>
      <c r="C61" s="22">
        <f t="shared" si="0"/>
        <v>69072.97699999984</v>
      </c>
      <c r="D61" s="22">
        <f t="shared" si="0"/>
        <v>103912.08900000004</v>
      </c>
      <c r="E61" s="22">
        <f t="shared" si="0"/>
        <v>37276.73315999997</v>
      </c>
      <c r="F61" s="22">
        <f t="shared" si="0"/>
        <v>6739.367700000061</v>
      </c>
      <c r="G61" s="22">
        <f t="shared" si="0"/>
        <v>44016.100860000006</v>
      </c>
      <c r="H61" s="23">
        <f>+_xlfn.IFERROR(((E61-B61)/B61)*100,0)</f>
        <v>6.996794751829398</v>
      </c>
      <c r="I61" s="23">
        <f>+_xlfn.IFERROR(((F61-C61)/C61)*100,0)</f>
        <v>-90.24311967906048</v>
      </c>
      <c r="J61" s="23">
        <f>+_xlfn.IFERROR(((G61-D61)/D61)*100,0)</f>
        <v>-57.64102013193095</v>
      </c>
    </row>
    <row r="62" spans="1:10" ht="14.25">
      <c r="A62" s="14" t="s">
        <v>48</v>
      </c>
      <c r="B62" s="24">
        <f aca="true" t="shared" si="1" ref="B62:G62">SUM(B4:B60)</f>
        <v>68832.974</v>
      </c>
      <c r="C62" s="24">
        <f t="shared" si="1"/>
        <v>1025634.9550000005</v>
      </c>
      <c r="D62" s="24">
        <f t="shared" si="1"/>
        <v>1094467.9290000007</v>
      </c>
      <c r="E62" s="24">
        <f t="shared" si="1"/>
        <v>86692.11726999936</v>
      </c>
      <c r="F62" s="24">
        <f t="shared" si="1"/>
        <v>896994.7818328717</v>
      </c>
      <c r="G62" s="24">
        <f t="shared" si="1"/>
        <v>983686.8991028711</v>
      </c>
      <c r="H62" s="25">
        <f>+_xlfn.IFERROR(((E62-B62)/B62)*100,0)</f>
        <v>25.94562203574025</v>
      </c>
      <c r="I62" s="25">
        <f>+_xlfn.IFERROR(((F62-C62)/C62)*100,0)</f>
        <v>-12.542491121232189</v>
      </c>
      <c r="J62" s="25">
        <f>+_xlfn.IFERROR(((G62-D62)/D62)*100,0)</f>
        <v>-10.121907363548663</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77" t="s">
        <v>62</v>
      </c>
      <c r="B66" s="77"/>
      <c r="C66" s="77"/>
      <c r="D66" s="77"/>
      <c r="E66" s="77"/>
      <c r="F66" s="77"/>
      <c r="G66" s="77"/>
      <c r="H66" s="77"/>
      <c r="I66" s="77"/>
      <c r="J66" s="77"/>
    </row>
    <row r="67" ht="14.25">
      <c r="A67" s="46"/>
    </row>
    <row r="68" spans="2:7" ht="14.25">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4"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Tasdemir</cp:lastModifiedBy>
  <cp:lastPrinted>2023-09-07T05:58:25Z</cp:lastPrinted>
  <dcterms:created xsi:type="dcterms:W3CDTF">2017-03-06T11:35:15Z</dcterms:created>
  <dcterms:modified xsi:type="dcterms:W3CDTF">2023-09-18T07:43:16Z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4|DHMI-DHMI-KURUMA OZEL|{00000000-0000-0000-0000-000000000000}</vt:lpwstr>
  </property>
</Properties>
</file>