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510" tabRatio="587" activeTab="0"/>
  </bookViews>
  <sheets>
    <sheet name="YOLCU" sheetId="1" r:id="rId1"/>
    <sheet name="TÜM UÇAK" sheetId="2" r:id="rId2"/>
    <sheet name="TİCARİ UÇAK" sheetId="3" r:id="rId3"/>
    <sheet name="YÜK" sheetId="4" r:id="rId4"/>
    <sheet name="KARGO" sheetId="5" r:id="rId5"/>
  </sheets>
  <definedNames>
    <definedName name="_xlfn.IFERROR" hidden="1">#NAME?</definedName>
    <definedName name="_xlnm.Print_Area" localSheetId="4">'KARGO'!$A$1:$J$66</definedName>
    <definedName name="_xlnm.Print_Area" localSheetId="2">'TİCARİ UÇAK'!$A$1:$J$67</definedName>
    <definedName name="_xlnm.Print_Area" localSheetId="1">'TÜM UÇAK'!$A$1:$J$68</definedName>
    <definedName name="_xlnm.Print_Area" localSheetId="0">'YOLCU'!$A$1:$J$68</definedName>
    <definedName name="_xlnm.Print_Area" localSheetId="3">'YÜK'!$A$1:$J$65</definedName>
  </definedNames>
  <calcPr fullCalcOnLoad="1"/>
</workbook>
</file>

<file path=xl/sharedStrings.xml><?xml version="1.0" encoding="utf-8"?>
<sst xmlns="http://schemas.openxmlformats.org/spreadsheetml/2006/main" count="395" uniqueCount="83">
  <si>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</si>
  <si>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</si>
  <si>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</si>
  <si>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</si>
  <si>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</si>
  <si>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</si>
  <si>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</si>
  <si>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</si>
  <si>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</si>
  <si>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</si>
  <si>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</si>
  <si>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</si>
  <si>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</si>
  <si>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</si>
  <si>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</si>
  <si>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</si>
  <si>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</si>
  <si>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</si>
  <si>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</si>
  <si>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</si>
  <si>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</si>
  <si>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</si>
  <si>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</si>
  <si>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</si>
  <si>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</si>
  <si>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</si>
  <si>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</si>
  <si>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</si>
  <si>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Hatay</t>
  </si>
  <si>
    <t>Isparta Süleyman Demirel</t>
  </si>
  <si>
    <t>Kahramanmaraş</t>
  </si>
  <si>
    <t>Kars Harakani</t>
  </si>
  <si>
    <t>Kastamonu</t>
  </si>
  <si>
    <t>Kayseri</t>
  </si>
  <si>
    <t>Kocaeli Cengiz Topel</t>
  </si>
  <si>
    <t>Konya</t>
  </si>
  <si>
    <t>Malatya</t>
  </si>
  <si>
    <t>Kapadokya</t>
  </si>
  <si>
    <t>Ordu-Giresun</t>
  </si>
  <si>
    <t>Samsun Çarşamba</t>
  </si>
  <si>
    <t>Siirt</t>
  </si>
  <si>
    <t>Sinop</t>
  </si>
  <si>
    <t>Sivas Nuri Demirağ</t>
  </si>
  <si>
    <t>Şırnak Şerafettin Elçi</t>
  </si>
  <si>
    <t>Tokat</t>
  </si>
  <si>
    <t>Uşak</t>
  </si>
  <si>
    <t>Van Ferit Melen</t>
  </si>
  <si>
    <t>DHMİ TOPLAMI</t>
  </si>
  <si>
    <t>TÜRKİYE GENELİ</t>
  </si>
  <si>
    <t>OVERFLIGHT</t>
  </si>
  <si>
    <t>TÜRKİYE GENELİ OVERFLIGHT DAHİL</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</si>
  <si>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</si>
  <si>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</si>
  <si>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</si>
  <si>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</si>
  <si>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</si>
  <si>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</si>
  <si>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</si>
  <si>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</si>
  <si>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</si>
  <si>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Hakkari Yüksekova Selahaddin Eyyubi</t>
  </si>
  <si>
    <t>Tekirdağ Çorlu Atatürk</t>
  </si>
  <si>
    <t>(*)İşaretli havalimanlarından  Zonguldak Çaycuma,Gazipaşa Alanya,Zafer ve Aydın Çıldır Havalimanları DHMİ denetimli özel şirket tarafından işletilmektedir. İstanbul Sabiha Gökçen Havalimanı Savunma Sanayii Başkanlığı denetiminde özel şirket tarafından,Eskişehir Hasan Polatkan Havalimanı, Eskişehir Teknik Üniversitesi tarafından, İstanbul Havalimanı DHMİ denetimi ve gözetimi altında özel şirket tarafından işletilmekte olduğundan DHMİ toplamında hariç tutulmuştur.</t>
  </si>
  <si>
    <t>(**) Yıl içerisinde geçmiş aylarda yapılan revizeler mevcut ay verilerine yansıtılmıştır.</t>
  </si>
  <si>
    <t>Erzincan Yıldırım Akbulut</t>
  </si>
  <si>
    <t>Mardin Prof. Dr. Aziz Sancar</t>
  </si>
  <si>
    <t>Muş Sultan Alparslan</t>
  </si>
  <si>
    <t>Rize-Artvin</t>
  </si>
  <si>
    <t>Şanlıurfa Gap</t>
  </si>
  <si>
    <t>İstanbul (*)</t>
  </si>
  <si>
    <t>İstanbul Sabiha Gökçen (*)</t>
  </si>
  <si>
    <t>Gazipaşa Alanya (*)</t>
  </si>
  <si>
    <t>Aydın Çıldır (*)</t>
  </si>
  <si>
    <t>Eskişehir Hasan Polatkan (*)</t>
  </si>
  <si>
    <t>Zafer (*)</t>
  </si>
  <si>
    <t>Zonguldak Çaycuma (*)</t>
  </si>
  <si>
    <t>KARGO TRAFİĞİ (TON)</t>
  </si>
  <si>
    <t xml:space="preserve"> 2024/2023 (%)</t>
  </si>
  <si>
    <t>2023 MAYIS SONU</t>
  </si>
  <si>
    <t>2024 MAYIS SONU
(Kesin Olmayan)</t>
  </si>
  <si>
    <t>TÜROB ÇALIŞMASI                                                                                                                                                                          TEKİL YOLCU SAYISI (DHMİ VERİLERİ / 2)</t>
  </si>
  <si>
    <t>2024/2023 Fark</t>
  </si>
  <si>
    <t>Ocak-Mayıs 2024 Dönemi (131 Gün) Günlük Yolcu Sayısı</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</si>
</sst>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T_L_-;\-* #,##0.00\ _T_L_-;_-* &quot;-&quot;??\ _T_L_-;_-@_-"/>
    <numFmt numFmtId="165" formatCode="_-* #,##0\ _T_L_-;\-* #,##0\ _T_L_-;_-* &quot;-&quot;??\ _T_L_-;_-@_-"/>
    <numFmt numFmtId="166" formatCode="#,##0.0"/>
    <numFmt numFmtId="167" formatCode="#,##0_ ;\-#,##0\ "/>
    <numFmt numFmtId="168" formatCode="0.0"/>
    <numFmt numFmtId="169" formatCode="_-* #,##0_-;\-* #,##0_-;_-* &quot;-&quot;??_-;_-@_-"/>
    <numFmt numFmtId="170" formatCode="0;;;@"/>
  </numFmts>
  <fonts count="45">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1"/>
      <color theme="1"/>
      <name val="Tahom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
      <patternFill patternType="solid">
        <fgColor rgb="FFFFFF00"/>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right style="medium"/>
      <top/>
      <bottom/>
    </border>
    <border>
      <left style="medium"/>
      <right/>
      <top/>
      <bottom/>
    </border>
    <border>
      <left style="medium"/>
      <right/>
      <top/>
      <bottom style="medium"/>
    </border>
    <border>
      <left/>
      <right/>
      <top style="medium"/>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top/>
      <bottom style="thin"/>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0" fillId="0" borderId="0">
      <alignment/>
      <protection/>
    </xf>
    <xf numFmtId="0" fontId="6" fillId="0" borderId="0">
      <alignment/>
      <protection/>
    </xf>
    <xf numFmtId="0" fontId="0" fillId="25" borderId="8" applyNumberFormat="0" applyFont="0" applyAlignment="0" applyProtection="0"/>
    <xf numFmtId="0" fontId="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88">
    <xf numFmtId="0" fontId="0" fillId="0" borderId="0" xfId="0" applyFont="1" applyAlignment="1">
      <alignment/>
    </xf>
    <xf numFmtId="2" fontId="5" fillId="33" borderId="10" xfId="57" applyNumberFormat="1" applyFont="1" applyFill="1" applyBorder="1" applyAlignment="1">
      <alignment horizontal="right" vertical="center"/>
    </xf>
    <xf numFmtId="2" fontId="5" fillId="33" borderId="11" xfId="57" applyNumberFormat="1" applyFont="1" applyFill="1" applyBorder="1" applyAlignment="1">
      <alignment horizontal="right" vertical="center"/>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2" xfId="41" applyNumberFormat="1" applyFont="1" applyFill="1" applyBorder="1" applyAlignment="1">
      <alignment horizontal="right" vertical="center"/>
    </xf>
    <xf numFmtId="165" fontId="7" fillId="16" borderId="13" xfId="41" applyNumberFormat="1" applyFont="1" applyFill="1" applyBorder="1" applyAlignment="1">
      <alignment horizontal="left"/>
    </xf>
    <xf numFmtId="3" fontId="8" fillId="16" borderId="0" xfId="41" applyNumberFormat="1" applyFont="1" applyFill="1" applyBorder="1" applyAlignment="1">
      <alignment horizontal="right" vertical="center"/>
    </xf>
    <xf numFmtId="3" fontId="9" fillId="16" borderId="0" xfId="41" applyNumberFormat="1" applyFont="1" applyFill="1" applyBorder="1" applyAlignment="1">
      <alignment horizontal="right" vertical="center"/>
    </xf>
    <xf numFmtId="3" fontId="9" fillId="16" borderId="12" xfId="41" applyNumberFormat="1" applyFont="1" applyFill="1" applyBorder="1" applyAlignment="1">
      <alignment horizontal="right" vertical="center"/>
    </xf>
    <xf numFmtId="165" fontId="7" fillId="35" borderId="13" xfId="41" applyNumberFormat="1" applyFont="1" applyFill="1" applyBorder="1" applyAlignment="1">
      <alignment horizontal="left"/>
    </xf>
    <xf numFmtId="0" fontId="42" fillId="36" borderId="13" xfId="41" applyNumberFormat="1" applyFont="1" applyFill="1" applyBorder="1" applyAlignment="1">
      <alignment horizontal="left" vertical="center"/>
    </xf>
    <xf numFmtId="3" fontId="10" fillId="37" borderId="0" xfId="41" applyNumberFormat="1" applyFont="1" applyFill="1" applyBorder="1" applyAlignment="1">
      <alignment horizontal="right" vertical="center"/>
    </xf>
    <xf numFmtId="166" fontId="10" fillId="37" borderId="0" xfId="64" applyNumberFormat="1" applyFont="1" applyFill="1" applyBorder="1" applyAlignment="1">
      <alignment horizontal="right" vertical="center"/>
    </xf>
    <xf numFmtId="0" fontId="5" fillId="38" borderId="13"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4" applyNumberFormat="1" applyFont="1" applyFill="1" applyBorder="1" applyAlignment="1">
      <alignment horizontal="right" vertical="center"/>
    </xf>
    <xf numFmtId="166" fontId="10" fillId="33" borderId="12" xfId="64" applyNumberFormat="1" applyFont="1" applyFill="1" applyBorder="1" applyAlignment="1">
      <alignment horizontal="right" vertical="center"/>
    </xf>
    <xf numFmtId="0" fontId="5" fillId="39" borderId="14" xfId="57" applyNumberFormat="1" applyFont="1" applyFill="1" applyBorder="1" applyAlignment="1">
      <alignment horizontal="left" vertical="center"/>
    </xf>
    <xf numFmtId="167" fontId="10" fillId="39" borderId="0" xfId="60" applyNumberFormat="1" applyFont="1" applyFill="1" applyBorder="1" applyAlignment="1">
      <alignment vertical="center"/>
    </xf>
    <xf numFmtId="0" fontId="5" fillId="38" borderId="14" xfId="49" applyFont="1" applyFill="1" applyBorder="1" applyAlignment="1">
      <alignment horizontal="left" vertical="center"/>
      <protection/>
    </xf>
    <xf numFmtId="3" fontId="10" fillId="33" borderId="15" xfId="49" applyNumberFormat="1" applyFont="1" applyFill="1" applyBorder="1">
      <alignment/>
      <protection/>
    </xf>
    <xf numFmtId="3" fontId="5" fillId="37" borderId="0" xfId="41" applyNumberFormat="1" applyFont="1" applyFill="1" applyBorder="1" applyAlignment="1">
      <alignment horizontal="right" vertical="center"/>
    </xf>
    <xf numFmtId="166" fontId="5" fillId="37" borderId="0" xfId="64"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4" applyNumberFormat="1" applyFont="1" applyFill="1" applyBorder="1" applyAlignment="1">
      <alignment horizontal="right" vertical="center"/>
    </xf>
    <xf numFmtId="165" fontId="10" fillId="16" borderId="13" xfId="60" applyNumberFormat="1" applyFont="1" applyFill="1" applyBorder="1" applyAlignment="1">
      <alignment vertical="center"/>
    </xf>
    <xf numFmtId="165" fontId="10" fillId="16" borderId="0" xfId="60" applyNumberFormat="1" applyFont="1" applyFill="1" applyBorder="1" applyAlignment="1">
      <alignment vertical="center"/>
    </xf>
    <xf numFmtId="165" fontId="10" fillId="16" borderId="12" xfId="60" applyNumberFormat="1" applyFont="1" applyFill="1" applyBorder="1" applyAlignment="1">
      <alignment vertical="center"/>
    </xf>
    <xf numFmtId="165" fontId="10" fillId="16" borderId="14" xfId="60" applyNumberFormat="1" applyFont="1" applyFill="1" applyBorder="1" applyAlignment="1">
      <alignment vertical="center"/>
    </xf>
    <xf numFmtId="165" fontId="10" fillId="16" borderId="16" xfId="60" applyNumberFormat="1" applyFont="1" applyFill="1" applyBorder="1" applyAlignment="1">
      <alignment vertical="center"/>
    </xf>
    <xf numFmtId="165" fontId="10" fillId="16" borderId="17" xfId="60" applyNumberFormat="1" applyFont="1" applyFill="1" applyBorder="1" applyAlignment="1">
      <alignment vertical="center"/>
    </xf>
    <xf numFmtId="3" fontId="43" fillId="37" borderId="0" xfId="41" applyNumberFormat="1" applyFont="1" applyFill="1" applyBorder="1" applyAlignment="1">
      <alignment horizontal="right" vertical="center"/>
    </xf>
    <xf numFmtId="3" fontId="10" fillId="33" borderId="15" xfId="49" applyNumberFormat="1" applyFont="1" applyFill="1" applyBorder="1" applyAlignment="1">
      <alignment horizontal="right"/>
      <protection/>
    </xf>
    <xf numFmtId="3" fontId="10" fillId="33" borderId="18" xfId="41" applyNumberFormat="1" applyFont="1" applyFill="1" applyBorder="1" applyAlignment="1">
      <alignment horizontal="right" vertical="center"/>
    </xf>
    <xf numFmtId="166" fontId="10" fillId="37" borderId="12" xfId="64" applyNumberFormat="1" applyFont="1" applyFill="1" applyBorder="1" applyAlignment="1">
      <alignment horizontal="right" vertical="center"/>
    </xf>
    <xf numFmtId="0" fontId="0" fillId="0" borderId="13" xfId="0" applyBorder="1" applyAlignment="1">
      <alignment/>
    </xf>
    <xf numFmtId="1" fontId="0" fillId="0" borderId="0" xfId="0" applyNumberFormat="1" applyAlignment="1">
      <alignment/>
    </xf>
    <xf numFmtId="168" fontId="0" fillId="0" borderId="0" xfId="0" applyNumberFormat="1" applyAlignment="1">
      <alignment/>
    </xf>
    <xf numFmtId="0" fontId="0" fillId="0" borderId="0" xfId="0" applyAlignment="1">
      <alignment vertical="center"/>
    </xf>
    <xf numFmtId="166" fontId="9" fillId="34" borderId="0" xfId="41" applyNumberFormat="1" applyFont="1" applyFill="1" applyBorder="1" applyAlignment="1">
      <alignment horizontal="right" vertical="center"/>
    </xf>
    <xf numFmtId="166" fontId="9" fillId="16" borderId="0" xfId="41" applyNumberFormat="1" applyFont="1" applyFill="1" applyBorder="1" applyAlignment="1">
      <alignment horizontal="right" vertical="center"/>
    </xf>
    <xf numFmtId="166" fontId="8" fillId="16" borderId="0" xfId="41" applyNumberFormat="1" applyFont="1" applyFill="1" applyBorder="1" applyAlignment="1">
      <alignment horizontal="right" vertical="center"/>
    </xf>
    <xf numFmtId="169" fontId="0" fillId="0" borderId="0" xfId="56" applyNumberFormat="1" applyFont="1" applyAlignment="1">
      <alignment/>
    </xf>
    <xf numFmtId="0" fontId="0" fillId="0" borderId="0" xfId="48">
      <alignment/>
      <protection/>
    </xf>
    <xf numFmtId="1" fontId="0" fillId="0" borderId="0" xfId="48" applyNumberFormat="1">
      <alignment/>
      <protection/>
    </xf>
    <xf numFmtId="169" fontId="8" fillId="34" borderId="0" xfId="56" applyNumberFormat="1" applyFont="1" applyFill="1" applyBorder="1" applyAlignment="1">
      <alignment horizontal="right" vertical="center"/>
    </xf>
    <xf numFmtId="169" fontId="8" fillId="16" borderId="0" xfId="56" applyNumberFormat="1" applyFont="1" applyFill="1" applyBorder="1" applyAlignment="1">
      <alignment horizontal="right" vertical="center"/>
    </xf>
    <xf numFmtId="0" fontId="0" fillId="0" borderId="0" xfId="48" applyFont="1">
      <alignment/>
      <protection/>
    </xf>
    <xf numFmtId="165" fontId="10" fillId="16" borderId="13" xfId="60" applyNumberFormat="1" applyFont="1" applyFill="1" applyBorder="1" applyAlignment="1">
      <alignment horizontal="center" vertical="center"/>
    </xf>
    <xf numFmtId="165" fontId="10" fillId="16" borderId="0" xfId="60" applyNumberFormat="1" applyFont="1" applyFill="1" applyBorder="1" applyAlignment="1">
      <alignment horizontal="center" vertical="center"/>
    </xf>
    <xf numFmtId="165" fontId="10" fillId="16" borderId="12" xfId="60" applyNumberFormat="1" applyFont="1" applyFill="1" applyBorder="1" applyAlignment="1">
      <alignment horizontal="center" vertical="center"/>
    </xf>
    <xf numFmtId="165" fontId="10" fillId="16" borderId="14" xfId="60" applyNumberFormat="1" applyFont="1" applyFill="1" applyBorder="1" applyAlignment="1">
      <alignment horizontal="center" vertical="center"/>
    </xf>
    <xf numFmtId="165" fontId="10" fillId="16" borderId="16" xfId="60" applyNumberFormat="1" applyFont="1" applyFill="1" applyBorder="1" applyAlignment="1">
      <alignment horizontal="center" vertical="center"/>
    </xf>
    <xf numFmtId="165" fontId="10" fillId="16" borderId="17" xfId="60" applyNumberFormat="1" applyFont="1" applyFill="1" applyBorder="1" applyAlignment="1">
      <alignment horizontal="center" vertical="center"/>
    </xf>
    <xf numFmtId="0" fontId="0" fillId="0" borderId="18" xfId="0" applyBorder="1" applyAlignment="1">
      <alignment horizontal="left" wrapText="1"/>
    </xf>
    <xf numFmtId="165" fontId="44" fillId="16" borderId="19" xfId="57" applyNumberFormat="1" applyFont="1" applyFill="1" applyBorder="1" applyAlignment="1">
      <alignment horizontal="center" vertical="center"/>
    </xf>
    <xf numFmtId="165" fontId="44" fillId="16" borderId="18" xfId="57" applyNumberFormat="1" applyFont="1" applyFill="1" applyBorder="1" applyAlignment="1">
      <alignment horizontal="center" vertical="center"/>
    </xf>
    <xf numFmtId="165" fontId="44" fillId="16" borderId="20" xfId="57" applyNumberFormat="1" applyFont="1" applyFill="1" applyBorder="1" applyAlignment="1">
      <alignment horizontal="center" vertical="center"/>
    </xf>
    <xf numFmtId="165" fontId="4" fillId="33" borderId="13" xfId="57" applyNumberFormat="1" applyFont="1" applyFill="1" applyBorder="1" applyAlignment="1">
      <alignment horizontal="left" vertical="center"/>
    </xf>
    <xf numFmtId="165" fontId="4" fillId="33" borderId="21" xfId="57" applyNumberFormat="1" applyFont="1" applyFill="1" applyBorder="1" applyAlignment="1">
      <alignment horizontal="left" vertical="center"/>
    </xf>
    <xf numFmtId="0" fontId="5" fillId="33" borderId="0" xfId="57" applyFont="1" applyFill="1" applyBorder="1" applyAlignment="1" applyProtection="1">
      <alignment horizontal="center" vertical="center" wrapText="1"/>
      <protection/>
    </xf>
    <xf numFmtId="0" fontId="5" fillId="33" borderId="0" xfId="57" applyFont="1" applyFill="1" applyBorder="1" applyAlignment="1" applyProtection="1">
      <alignment horizontal="center" vertical="center"/>
      <protection/>
    </xf>
    <xf numFmtId="0" fontId="5" fillId="33" borderId="12" xfId="57" applyFont="1" applyFill="1" applyBorder="1" applyAlignment="1" applyProtection="1">
      <alignment horizontal="center" vertical="center"/>
      <protection/>
    </xf>
    <xf numFmtId="166" fontId="10" fillId="39" borderId="16" xfId="60" applyNumberFormat="1" applyFont="1" applyFill="1" applyBorder="1" applyAlignment="1">
      <alignment horizontal="right" vertical="center"/>
    </xf>
    <xf numFmtId="166" fontId="10" fillId="39" borderId="17" xfId="60" applyNumberFormat="1" applyFont="1" applyFill="1" applyBorder="1" applyAlignment="1">
      <alignment horizontal="right" vertical="center"/>
    </xf>
    <xf numFmtId="166" fontId="10" fillId="33" borderId="18" xfId="64" applyNumberFormat="1" applyFont="1" applyFill="1" applyBorder="1" applyAlignment="1">
      <alignment horizontal="right" vertical="center"/>
    </xf>
    <xf numFmtId="166" fontId="10" fillId="33" borderId="20" xfId="64" applyNumberFormat="1" applyFont="1" applyFill="1" applyBorder="1" applyAlignment="1">
      <alignment horizontal="right" vertical="center"/>
    </xf>
    <xf numFmtId="166" fontId="10" fillId="33" borderId="15" xfId="49" applyNumberFormat="1" applyFont="1" applyFill="1" applyBorder="1" applyAlignment="1">
      <alignment horizontal="right"/>
      <protection/>
    </xf>
    <xf numFmtId="166" fontId="10" fillId="33" borderId="22" xfId="49" applyNumberFormat="1" applyFont="1" applyFill="1" applyBorder="1" applyAlignment="1">
      <alignment horizontal="right"/>
      <protection/>
    </xf>
    <xf numFmtId="165" fontId="4" fillId="33" borderId="13" xfId="57" applyNumberFormat="1" applyFont="1" applyFill="1" applyBorder="1" applyAlignment="1">
      <alignment horizontal="center" vertical="center"/>
    </xf>
    <xf numFmtId="165" fontId="4" fillId="33" borderId="21" xfId="57" applyNumberFormat="1" applyFont="1" applyFill="1" applyBorder="1" applyAlignment="1">
      <alignment horizontal="center" vertical="center"/>
    </xf>
    <xf numFmtId="0" fontId="0" fillId="0" borderId="18" xfId="48" applyBorder="1" applyAlignment="1">
      <alignment horizontal="left" wrapText="1"/>
      <protection/>
    </xf>
    <xf numFmtId="0" fontId="0" fillId="17"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39" fillId="9" borderId="0" xfId="0" applyFont="1" applyFill="1" applyAlignment="1">
      <alignment horizontal="center" vertical="center" wrapText="1"/>
    </xf>
    <xf numFmtId="0" fontId="39" fillId="40" borderId="0" xfId="0" applyFont="1" applyFill="1" applyAlignment="1">
      <alignment horizontal="center" vertical="center" wrapText="1"/>
    </xf>
    <xf numFmtId="0" fontId="39" fillId="17" borderId="0" xfId="0" applyFont="1" applyFill="1" applyAlignment="1">
      <alignment horizontal="center"/>
    </xf>
    <xf numFmtId="0" fontId="39" fillId="6" borderId="0" xfId="0" applyFont="1" applyFill="1" applyAlignment="1">
      <alignment horizontal="center"/>
    </xf>
    <xf numFmtId="0" fontId="39" fillId="7" borderId="0" xfId="0" applyFont="1" applyFill="1" applyAlignment="1">
      <alignment horizontal="center"/>
    </xf>
    <xf numFmtId="0" fontId="39" fillId="17" borderId="0" xfId="0" applyFont="1" applyFill="1" applyAlignment="1">
      <alignment horizontal="center" vertical="center" wrapText="1"/>
    </xf>
    <xf numFmtId="3" fontId="0" fillId="17" borderId="0" xfId="0" applyNumberFormat="1" applyFill="1" applyAlignment="1">
      <alignment/>
    </xf>
    <xf numFmtId="3" fontId="0" fillId="6" borderId="0" xfId="0" applyNumberFormat="1" applyFill="1" applyAlignment="1">
      <alignment/>
    </xf>
    <xf numFmtId="3" fontId="0" fillId="7" borderId="0" xfId="0" applyNumberFormat="1" applyFill="1" applyAlignment="1">
      <alignment/>
    </xf>
    <xf numFmtId="3" fontId="0" fillId="18" borderId="0" xfId="0" applyNumberFormat="1" applyFill="1" applyAlignment="1">
      <alignment/>
    </xf>
    <xf numFmtId="3" fontId="0" fillId="13" borderId="0" xfId="0" applyNumberFormat="1" applyFill="1" applyAlignment="1">
      <alignment/>
    </xf>
    <xf numFmtId="3" fontId="0" fillId="3" borderId="0" xfId="0" applyNumberFormat="1" applyFill="1" applyAlignment="1">
      <alignment/>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10" xfId="48"/>
    <cellStyle name="Normal 2"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 name="Yüzde 2" xfId="64"/>
  </cellStyles>
  <dxfs count="5">
    <dxf>
      <numFmt numFmtId="170" formatCode="0;;;@"/>
    </dxf>
    <dxf>
      <numFmt numFmtId="170" formatCode="0;;;@"/>
    </dxf>
    <dxf>
      <numFmt numFmtId="170" formatCode="0;;;@"/>
    </dxf>
    <dxf>
      <numFmt numFmtId="170" formatCode="0;;;@"/>
    </dxf>
    <dxf>
      <numFmt numFmtId="170"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T68"/>
  <sheetViews>
    <sheetView tabSelected="1" zoomScale="71" zoomScaleNormal="71" zoomScalePageLayoutView="0" workbookViewId="0" topLeftCell="B1">
      <selection activeCell="S63" sqref="S63"/>
    </sheetView>
  </sheetViews>
  <sheetFormatPr defaultColWidth="9.140625" defaultRowHeight="15"/>
  <cols>
    <col min="1" max="1" width="41.140625" style="0" bestFit="1" customWidth="1"/>
    <col min="2" max="10" width="14.28125" style="0" customWidth="1"/>
    <col min="12" max="12" width="10.00390625" style="0" customWidth="1"/>
    <col min="13" max="13" width="12.140625" style="0" customWidth="1"/>
    <col min="14" max="14" width="10.57421875" style="0" customWidth="1"/>
    <col min="15" max="15" width="10.421875" style="0" customWidth="1"/>
    <col min="16" max="17" width="10.57421875" style="0" customWidth="1"/>
  </cols>
  <sheetData>
    <row r="1" spans="1:20" ht="25.5" customHeight="1">
      <c r="A1" s="56" t="s">
        <v>51</v>
      </c>
      <c r="B1" s="57"/>
      <c r="C1" s="57"/>
      <c r="D1" s="57"/>
      <c r="E1" s="57"/>
      <c r="F1" s="57"/>
      <c r="G1" s="57"/>
      <c r="H1" s="57"/>
      <c r="I1" s="57"/>
      <c r="J1" s="58"/>
      <c r="L1" s="73" t="s">
        <v>2</v>
      </c>
      <c r="M1" s="73" t="s">
        <v>3</v>
      </c>
      <c r="N1" s="74" t="s">
        <v>2</v>
      </c>
      <c r="O1" s="74" t="s">
        <v>3</v>
      </c>
      <c r="P1" s="75" t="s">
        <v>2</v>
      </c>
      <c r="Q1" s="75" t="s">
        <v>3</v>
      </c>
      <c r="R1" s="76" t="s">
        <v>82</v>
      </c>
      <c r="S1" s="76"/>
      <c r="T1" s="76"/>
    </row>
    <row r="2" spans="1:20" ht="35.25" customHeight="1">
      <c r="A2" s="70" t="s">
        <v>1</v>
      </c>
      <c r="B2" s="61" t="s">
        <v>78</v>
      </c>
      <c r="C2" s="61"/>
      <c r="D2" s="61"/>
      <c r="E2" s="61" t="s">
        <v>79</v>
      </c>
      <c r="F2" s="61"/>
      <c r="G2" s="61"/>
      <c r="H2" s="62" t="s">
        <v>77</v>
      </c>
      <c r="I2" s="62"/>
      <c r="J2" s="63"/>
      <c r="L2" s="77" t="s">
        <v>80</v>
      </c>
      <c r="M2" s="77"/>
      <c r="N2" s="77"/>
      <c r="O2" s="77"/>
      <c r="P2" s="77"/>
      <c r="Q2" s="77"/>
      <c r="R2" s="76"/>
      <c r="S2" s="76"/>
      <c r="T2" s="76"/>
    </row>
    <row r="3" spans="1:20" ht="14.25">
      <c r="A3" s="71"/>
      <c r="B3" s="1" t="s">
        <v>2</v>
      </c>
      <c r="C3" s="1" t="s">
        <v>3</v>
      </c>
      <c r="D3" s="1" t="s">
        <v>4</v>
      </c>
      <c r="E3" s="1" t="s">
        <v>2</v>
      </c>
      <c r="F3" s="1" t="s">
        <v>3</v>
      </c>
      <c r="G3" s="1" t="s">
        <v>4</v>
      </c>
      <c r="H3" s="1" t="s">
        <v>2</v>
      </c>
      <c r="I3" s="1" t="s">
        <v>3</v>
      </c>
      <c r="J3" s="2" t="s">
        <v>4</v>
      </c>
      <c r="L3" s="78">
        <v>2023</v>
      </c>
      <c r="M3" s="78"/>
      <c r="N3" s="79">
        <v>2024</v>
      </c>
      <c r="O3" s="79"/>
      <c r="P3" s="80" t="s">
        <v>81</v>
      </c>
      <c r="Q3" s="80"/>
      <c r="R3" s="81" t="s">
        <v>2</v>
      </c>
      <c r="S3" s="81" t="s">
        <v>3</v>
      </c>
      <c r="T3" s="73" t="s">
        <v>4</v>
      </c>
    </row>
    <row r="4" spans="1:20" ht="14.25">
      <c r="A4" s="10" t="s">
        <v>5</v>
      </c>
      <c r="B4" s="3">
        <v>0</v>
      </c>
      <c r="C4" s="3">
        <v>0</v>
      </c>
      <c r="D4" s="3">
        <v>0</v>
      </c>
      <c r="E4" s="3">
        <v>0</v>
      </c>
      <c r="F4" s="3">
        <v>0</v>
      </c>
      <c r="G4" s="3">
        <v>0</v>
      </c>
      <c r="H4" s="4">
        <v>0</v>
      </c>
      <c r="I4" s="4">
        <v>0</v>
      </c>
      <c r="J4" s="5">
        <v>0</v>
      </c>
      <c r="L4" s="82">
        <f>B4/2</f>
        <v>0</v>
      </c>
      <c r="M4" s="82">
        <f>C4/2</f>
        <v>0</v>
      </c>
      <c r="N4" s="83">
        <f>E4/2</f>
        <v>0</v>
      </c>
      <c r="O4" s="83">
        <f>F4/2</f>
        <v>0</v>
      </c>
      <c r="P4" s="84">
        <f>N4-L4</f>
        <v>0</v>
      </c>
      <c r="Q4" s="84">
        <f>O4-M4</f>
        <v>0</v>
      </c>
      <c r="R4" s="85">
        <f>N4/131</f>
        <v>0</v>
      </c>
      <c r="S4" s="85">
        <f>O4/131</f>
        <v>0</v>
      </c>
      <c r="T4" s="85">
        <f>R4+S4</f>
        <v>0</v>
      </c>
    </row>
    <row r="5" spans="1:20" ht="14.25">
      <c r="A5" s="6" t="s">
        <v>69</v>
      </c>
      <c r="B5" s="7">
        <v>6553748</v>
      </c>
      <c r="C5" s="7">
        <v>22227471</v>
      </c>
      <c r="D5" s="7">
        <v>28781219</v>
      </c>
      <c r="E5" s="7">
        <v>6533829</v>
      </c>
      <c r="F5" s="7">
        <v>24503749</v>
      </c>
      <c r="G5" s="7">
        <v>31037578</v>
      </c>
      <c r="H5" s="8">
        <v>-0.3039329556156264</v>
      </c>
      <c r="I5" s="8">
        <v>10.240832166646399</v>
      </c>
      <c r="J5" s="9">
        <v>7.83969226598776</v>
      </c>
      <c r="L5" s="82">
        <f>B5/2</f>
        <v>3276874</v>
      </c>
      <c r="M5" s="82">
        <f>C5/2</f>
        <v>11113735.5</v>
      </c>
      <c r="N5" s="83">
        <f>E5/2</f>
        <v>3266914.5</v>
      </c>
      <c r="O5" s="83">
        <f>F5/2</f>
        <v>12251874.5</v>
      </c>
      <c r="P5" s="84">
        <f>N5-L5</f>
        <v>-9959.5</v>
      </c>
      <c r="Q5" s="84">
        <f>O5-M5</f>
        <v>1138139</v>
      </c>
      <c r="R5" s="85">
        <f aca="true" t="shared" si="0" ref="R5:R60">N5/131</f>
        <v>24938.278625954197</v>
      </c>
      <c r="S5" s="85">
        <f aca="true" t="shared" si="1" ref="S5:S60">O5/131</f>
        <v>93525.75954198473</v>
      </c>
      <c r="T5" s="85">
        <f aca="true" t="shared" si="2" ref="T5:T62">R5+S5</f>
        <v>118464.03816793894</v>
      </c>
    </row>
    <row r="6" spans="1:20" ht="14.25">
      <c r="A6" s="10" t="s">
        <v>70</v>
      </c>
      <c r="B6" s="3">
        <v>6269118</v>
      </c>
      <c r="C6" s="3">
        <v>7266626</v>
      </c>
      <c r="D6" s="3">
        <v>13535744</v>
      </c>
      <c r="E6" s="3">
        <v>7637743</v>
      </c>
      <c r="F6" s="3">
        <v>8571429</v>
      </c>
      <c r="G6" s="3">
        <v>16209172</v>
      </c>
      <c r="H6" s="4">
        <v>21.831220914967624</v>
      </c>
      <c r="I6" s="4">
        <v>17.95610507545042</v>
      </c>
      <c r="J6" s="5">
        <v>19.750875903090364</v>
      </c>
      <c r="L6" s="82">
        <f aca="true" t="shared" si="3" ref="L6:M47">B6/2</f>
        <v>3134559</v>
      </c>
      <c r="M6" s="82">
        <f t="shared" si="3"/>
        <v>3633313</v>
      </c>
      <c r="N6" s="83">
        <f aca="true" t="shared" si="4" ref="N6:O47">E6/2</f>
        <v>3818871.5</v>
      </c>
      <c r="O6" s="83">
        <f t="shared" si="4"/>
        <v>4285714.5</v>
      </c>
      <c r="P6" s="84">
        <f aca="true" t="shared" si="5" ref="P6:Q47">N6-L6</f>
        <v>684312.5</v>
      </c>
      <c r="Q6" s="84">
        <f t="shared" si="5"/>
        <v>652401.5</v>
      </c>
      <c r="R6" s="85">
        <f t="shared" si="0"/>
        <v>29151.690839694656</v>
      </c>
      <c r="S6" s="85">
        <f t="shared" si="1"/>
        <v>32715.37786259542</v>
      </c>
      <c r="T6" s="85">
        <f t="shared" si="2"/>
        <v>61867.068702290075</v>
      </c>
    </row>
    <row r="7" spans="1:20" ht="14.25">
      <c r="A7" s="6" t="s">
        <v>6</v>
      </c>
      <c r="B7" s="7">
        <v>3529661</v>
      </c>
      <c r="C7" s="7">
        <v>870101</v>
      </c>
      <c r="D7" s="7">
        <v>4399762</v>
      </c>
      <c r="E7" s="7">
        <v>3791270</v>
      </c>
      <c r="F7" s="7">
        <v>1169714</v>
      </c>
      <c r="G7" s="7">
        <v>4960984</v>
      </c>
      <c r="H7" s="8">
        <v>7.411731608219599</v>
      </c>
      <c r="I7" s="8">
        <v>34.434278319413494</v>
      </c>
      <c r="J7" s="9">
        <v>12.755735423870654</v>
      </c>
      <c r="L7" s="82">
        <f t="shared" si="3"/>
        <v>1764830.5</v>
      </c>
      <c r="M7" s="82">
        <f t="shared" si="3"/>
        <v>435050.5</v>
      </c>
      <c r="N7" s="83">
        <f t="shared" si="4"/>
        <v>1895635</v>
      </c>
      <c r="O7" s="83">
        <f t="shared" si="4"/>
        <v>584857</v>
      </c>
      <c r="P7" s="84">
        <f t="shared" si="5"/>
        <v>130804.5</v>
      </c>
      <c r="Q7" s="84">
        <f t="shared" si="5"/>
        <v>149806.5</v>
      </c>
      <c r="R7" s="85">
        <f t="shared" si="0"/>
        <v>14470.496183206107</v>
      </c>
      <c r="S7" s="85">
        <f t="shared" si="1"/>
        <v>4464.557251908397</v>
      </c>
      <c r="T7" s="85">
        <f t="shared" si="2"/>
        <v>18935.053435114503</v>
      </c>
    </row>
    <row r="8" spans="1:20" ht="14.25">
      <c r="A8" s="10" t="s">
        <v>7</v>
      </c>
      <c r="B8" s="3">
        <v>2582865</v>
      </c>
      <c r="C8" s="3">
        <v>1059156</v>
      </c>
      <c r="D8" s="3">
        <v>3642021</v>
      </c>
      <c r="E8" s="3">
        <v>2809750</v>
      </c>
      <c r="F8" s="3">
        <v>1384061</v>
      </c>
      <c r="G8" s="3">
        <v>4193811</v>
      </c>
      <c r="H8" s="4">
        <v>8.784237658569069</v>
      </c>
      <c r="I8" s="4">
        <v>30.675840008459566</v>
      </c>
      <c r="J8" s="5">
        <v>15.150653991286706</v>
      </c>
      <c r="L8" s="82">
        <f t="shared" si="3"/>
        <v>1291432.5</v>
      </c>
      <c r="M8" s="82">
        <f t="shared" si="3"/>
        <v>529578</v>
      </c>
      <c r="N8" s="83">
        <f t="shared" si="4"/>
        <v>1404875</v>
      </c>
      <c r="O8" s="83">
        <f t="shared" si="4"/>
        <v>692030.5</v>
      </c>
      <c r="P8" s="84">
        <f t="shared" si="5"/>
        <v>113442.5</v>
      </c>
      <c r="Q8" s="84">
        <f t="shared" si="5"/>
        <v>162452.5</v>
      </c>
      <c r="R8" s="85">
        <f t="shared" si="0"/>
        <v>10724.236641221374</v>
      </c>
      <c r="S8" s="85">
        <f t="shared" si="1"/>
        <v>5282.675572519084</v>
      </c>
      <c r="T8" s="85">
        <f t="shared" si="2"/>
        <v>16006.91221374046</v>
      </c>
    </row>
    <row r="9" spans="1:20" ht="14.25">
      <c r="A9" s="6" t="s">
        <v>8</v>
      </c>
      <c r="B9" s="7">
        <v>2195645</v>
      </c>
      <c r="C9" s="7">
        <v>6069973</v>
      </c>
      <c r="D9" s="7">
        <v>8265618</v>
      </c>
      <c r="E9" s="7">
        <v>2580536</v>
      </c>
      <c r="F9" s="7">
        <v>7104911</v>
      </c>
      <c r="G9" s="7">
        <v>9685447</v>
      </c>
      <c r="H9" s="8">
        <v>17.529746384319868</v>
      </c>
      <c r="I9" s="8">
        <v>17.050125264148623</v>
      </c>
      <c r="J9" s="9">
        <v>17.177529859231335</v>
      </c>
      <c r="L9" s="82">
        <f t="shared" si="3"/>
        <v>1097822.5</v>
      </c>
      <c r="M9" s="82">
        <f t="shared" si="3"/>
        <v>3034986.5</v>
      </c>
      <c r="N9" s="83">
        <f t="shared" si="4"/>
        <v>1290268</v>
      </c>
      <c r="O9" s="83">
        <f t="shared" si="4"/>
        <v>3552455.5</v>
      </c>
      <c r="P9" s="84">
        <f t="shared" si="5"/>
        <v>192445.5</v>
      </c>
      <c r="Q9" s="84">
        <f t="shared" si="5"/>
        <v>517469</v>
      </c>
      <c r="R9" s="85">
        <f t="shared" si="0"/>
        <v>9849.374045801527</v>
      </c>
      <c r="S9" s="85">
        <f t="shared" si="1"/>
        <v>27117.980916030534</v>
      </c>
      <c r="T9" s="85">
        <f t="shared" si="2"/>
        <v>36967.35496183206</v>
      </c>
    </row>
    <row r="10" spans="1:20" ht="14.25">
      <c r="A10" s="10" t="s">
        <v>71</v>
      </c>
      <c r="B10" s="3">
        <v>165407</v>
      </c>
      <c r="C10" s="3">
        <v>60588</v>
      </c>
      <c r="D10" s="3">
        <v>225995</v>
      </c>
      <c r="E10" s="3">
        <v>180773</v>
      </c>
      <c r="F10" s="3">
        <v>130043</v>
      </c>
      <c r="G10" s="3">
        <v>310816</v>
      </c>
      <c r="H10" s="4">
        <v>9.28981240213534</v>
      </c>
      <c r="I10" s="4">
        <v>114.63491120353866</v>
      </c>
      <c r="J10" s="5">
        <v>37.5322462886347</v>
      </c>
      <c r="L10" s="82">
        <f t="shared" si="3"/>
        <v>82703.5</v>
      </c>
      <c r="M10" s="82">
        <f t="shared" si="3"/>
        <v>30294</v>
      </c>
      <c r="N10" s="83">
        <f t="shared" si="4"/>
        <v>90386.5</v>
      </c>
      <c r="O10" s="83">
        <f t="shared" si="4"/>
        <v>65021.5</v>
      </c>
      <c r="P10" s="84">
        <f t="shared" si="5"/>
        <v>7683</v>
      </c>
      <c r="Q10" s="84">
        <f t="shared" si="5"/>
        <v>34727.5</v>
      </c>
      <c r="R10" s="85">
        <f t="shared" si="0"/>
        <v>689.9732824427481</v>
      </c>
      <c r="S10" s="85">
        <f t="shared" si="1"/>
        <v>496.3473282442748</v>
      </c>
      <c r="T10" s="85">
        <f t="shared" si="2"/>
        <v>1186.320610687023</v>
      </c>
    </row>
    <row r="11" spans="1:20" ht="14.25">
      <c r="A11" s="6" t="s">
        <v>9</v>
      </c>
      <c r="B11" s="7">
        <v>455980</v>
      </c>
      <c r="C11" s="7">
        <v>600818</v>
      </c>
      <c r="D11" s="7">
        <v>1056798</v>
      </c>
      <c r="E11" s="7">
        <v>516715</v>
      </c>
      <c r="F11" s="7">
        <v>675567</v>
      </c>
      <c r="G11" s="7">
        <v>1192282</v>
      </c>
      <c r="H11" s="8">
        <v>13.31966314312031</v>
      </c>
      <c r="I11" s="8">
        <v>12.441205156969332</v>
      </c>
      <c r="J11" s="9">
        <v>12.820236223005722</v>
      </c>
      <c r="L11" s="82">
        <f t="shared" si="3"/>
        <v>227990</v>
      </c>
      <c r="M11" s="82">
        <f t="shared" si="3"/>
        <v>300409</v>
      </c>
      <c r="N11" s="83">
        <f t="shared" si="4"/>
        <v>258357.5</v>
      </c>
      <c r="O11" s="83">
        <f t="shared" si="4"/>
        <v>337783.5</v>
      </c>
      <c r="P11" s="84">
        <f t="shared" si="5"/>
        <v>30367.5</v>
      </c>
      <c r="Q11" s="84">
        <f t="shared" si="5"/>
        <v>37374.5</v>
      </c>
      <c r="R11" s="85">
        <f t="shared" si="0"/>
        <v>1972.1946564885495</v>
      </c>
      <c r="S11" s="85">
        <f t="shared" si="1"/>
        <v>2578.5</v>
      </c>
      <c r="T11" s="85">
        <f t="shared" si="2"/>
        <v>4550.694656488549</v>
      </c>
    </row>
    <row r="12" spans="1:20" ht="14.25">
      <c r="A12" s="10" t="s">
        <v>10</v>
      </c>
      <c r="B12" s="3">
        <v>578611</v>
      </c>
      <c r="C12" s="3">
        <v>233864</v>
      </c>
      <c r="D12" s="3">
        <v>812475</v>
      </c>
      <c r="E12" s="3">
        <v>666048</v>
      </c>
      <c r="F12" s="3">
        <v>268976</v>
      </c>
      <c r="G12" s="3">
        <v>935024</v>
      </c>
      <c r="H12" s="4">
        <v>15.1115343469101</v>
      </c>
      <c r="I12" s="4">
        <v>15.013854205863236</v>
      </c>
      <c r="J12" s="5">
        <v>15.083417951321579</v>
      </c>
      <c r="L12" s="82">
        <f t="shared" si="3"/>
        <v>289305.5</v>
      </c>
      <c r="M12" s="82">
        <f t="shared" si="3"/>
        <v>116932</v>
      </c>
      <c r="N12" s="83">
        <f t="shared" si="4"/>
        <v>333024</v>
      </c>
      <c r="O12" s="83">
        <f t="shared" si="4"/>
        <v>134488</v>
      </c>
      <c r="P12" s="84">
        <f t="shared" si="5"/>
        <v>43718.5</v>
      </c>
      <c r="Q12" s="84">
        <f t="shared" si="5"/>
        <v>17556</v>
      </c>
      <c r="R12" s="85">
        <f t="shared" si="0"/>
        <v>2542.1679389312976</v>
      </c>
      <c r="S12" s="85">
        <f t="shared" si="1"/>
        <v>1026.6259541984732</v>
      </c>
      <c r="T12" s="85">
        <f t="shared" si="2"/>
        <v>3568.793893129771</v>
      </c>
    </row>
    <row r="13" spans="1:20" ht="14.25">
      <c r="A13" s="6" t="s">
        <v>11</v>
      </c>
      <c r="B13" s="7">
        <v>1466452</v>
      </c>
      <c r="C13" s="7">
        <v>257265</v>
      </c>
      <c r="D13" s="7">
        <v>1723717</v>
      </c>
      <c r="E13" s="7">
        <v>1690786</v>
      </c>
      <c r="F13" s="7">
        <v>346502</v>
      </c>
      <c r="G13" s="7">
        <v>2037288</v>
      </c>
      <c r="H13" s="8">
        <v>15.29773903271297</v>
      </c>
      <c r="I13" s="8">
        <v>34.68680154704293</v>
      </c>
      <c r="J13" s="9">
        <v>18.1915592872844</v>
      </c>
      <c r="L13" s="82">
        <f t="shared" si="3"/>
        <v>733226</v>
      </c>
      <c r="M13" s="82">
        <f t="shared" si="3"/>
        <v>128632.5</v>
      </c>
      <c r="N13" s="83">
        <f t="shared" si="4"/>
        <v>845393</v>
      </c>
      <c r="O13" s="83">
        <f t="shared" si="4"/>
        <v>173251</v>
      </c>
      <c r="P13" s="84">
        <f t="shared" si="5"/>
        <v>112167</v>
      </c>
      <c r="Q13" s="84">
        <f t="shared" si="5"/>
        <v>44618.5</v>
      </c>
      <c r="R13" s="85">
        <f t="shared" si="0"/>
        <v>6453.381679389313</v>
      </c>
      <c r="S13" s="85">
        <f t="shared" si="1"/>
        <v>1322.526717557252</v>
      </c>
      <c r="T13" s="85">
        <f t="shared" si="2"/>
        <v>7775.908396946565</v>
      </c>
    </row>
    <row r="14" spans="1:20" ht="14.25">
      <c r="A14" s="10" t="s">
        <v>12</v>
      </c>
      <c r="B14" s="3">
        <v>933028</v>
      </c>
      <c r="C14" s="3">
        <v>89374</v>
      </c>
      <c r="D14" s="3">
        <v>1022402</v>
      </c>
      <c r="E14" s="3">
        <v>1055078</v>
      </c>
      <c r="F14" s="3">
        <v>89032</v>
      </c>
      <c r="G14" s="3">
        <v>1144110</v>
      </c>
      <c r="H14" s="4">
        <v>13.081065091294153</v>
      </c>
      <c r="I14" s="4">
        <v>-0.38266162418600486</v>
      </c>
      <c r="J14" s="5">
        <v>11.904123818224143</v>
      </c>
      <c r="L14" s="82">
        <f t="shared" si="3"/>
        <v>466514</v>
      </c>
      <c r="M14" s="82">
        <f t="shared" si="3"/>
        <v>44687</v>
      </c>
      <c r="N14" s="83">
        <f t="shared" si="4"/>
        <v>527539</v>
      </c>
      <c r="O14" s="83">
        <f t="shared" si="4"/>
        <v>44516</v>
      </c>
      <c r="P14" s="84">
        <f t="shared" si="5"/>
        <v>61025</v>
      </c>
      <c r="Q14" s="84">
        <f t="shared" si="5"/>
        <v>-171</v>
      </c>
      <c r="R14" s="85">
        <f t="shared" si="0"/>
        <v>4027.0152671755727</v>
      </c>
      <c r="S14" s="85">
        <f t="shared" si="1"/>
        <v>339.8167938931298</v>
      </c>
      <c r="T14" s="85">
        <f t="shared" si="2"/>
        <v>4366.832061068702</v>
      </c>
    </row>
    <row r="15" spans="1:20" ht="14.25">
      <c r="A15" s="6" t="s">
        <v>13</v>
      </c>
      <c r="B15" s="7">
        <v>410673</v>
      </c>
      <c r="C15" s="7">
        <v>2842</v>
      </c>
      <c r="D15" s="7">
        <v>413515</v>
      </c>
      <c r="E15" s="7">
        <v>486246</v>
      </c>
      <c r="F15" s="7">
        <v>3525</v>
      </c>
      <c r="G15" s="7">
        <v>489771</v>
      </c>
      <c r="H15" s="8">
        <v>18.40223243310371</v>
      </c>
      <c r="I15" s="8">
        <v>24.03237156931738</v>
      </c>
      <c r="J15" s="9">
        <v>18.440927173137613</v>
      </c>
      <c r="L15" s="82">
        <f t="shared" si="3"/>
        <v>205336.5</v>
      </c>
      <c r="M15" s="82">
        <f t="shared" si="3"/>
        <v>1421</v>
      </c>
      <c r="N15" s="83">
        <f t="shared" si="4"/>
        <v>243123</v>
      </c>
      <c r="O15" s="83">
        <f t="shared" si="4"/>
        <v>1762.5</v>
      </c>
      <c r="P15" s="84">
        <f t="shared" si="5"/>
        <v>37786.5</v>
      </c>
      <c r="Q15" s="84">
        <f t="shared" si="5"/>
        <v>341.5</v>
      </c>
      <c r="R15" s="85">
        <f t="shared" si="0"/>
        <v>1855.9007633587787</v>
      </c>
      <c r="S15" s="85">
        <f t="shared" si="1"/>
        <v>13.454198473282442</v>
      </c>
      <c r="T15" s="85">
        <f t="shared" si="2"/>
        <v>1869.3549618320612</v>
      </c>
    </row>
    <row r="16" spans="1:20" ht="14.25">
      <c r="A16" s="10" t="s">
        <v>14</v>
      </c>
      <c r="B16" s="3">
        <v>867562</v>
      </c>
      <c r="C16" s="3">
        <v>91320</v>
      </c>
      <c r="D16" s="3">
        <v>958882</v>
      </c>
      <c r="E16" s="3">
        <v>1029262</v>
      </c>
      <c r="F16" s="3">
        <v>122823</v>
      </c>
      <c r="G16" s="3">
        <v>1152085</v>
      </c>
      <c r="H16" s="4">
        <v>18.638437368165043</v>
      </c>
      <c r="I16" s="4">
        <v>34.49737187910644</v>
      </c>
      <c r="J16" s="5">
        <v>20.148777430382466</v>
      </c>
      <c r="L16" s="82">
        <f t="shared" si="3"/>
        <v>433781</v>
      </c>
      <c r="M16" s="82">
        <f t="shared" si="3"/>
        <v>45660</v>
      </c>
      <c r="N16" s="83">
        <f t="shared" si="4"/>
        <v>514631</v>
      </c>
      <c r="O16" s="83">
        <f t="shared" si="4"/>
        <v>61411.5</v>
      </c>
      <c r="P16" s="84">
        <f t="shared" si="5"/>
        <v>80850</v>
      </c>
      <c r="Q16" s="84">
        <f t="shared" si="5"/>
        <v>15751.5</v>
      </c>
      <c r="R16" s="85">
        <f t="shared" si="0"/>
        <v>3928.4809160305344</v>
      </c>
      <c r="S16" s="85">
        <f t="shared" si="1"/>
        <v>468.79007633587787</v>
      </c>
      <c r="T16" s="85">
        <f t="shared" si="2"/>
        <v>4397.270992366412</v>
      </c>
    </row>
    <row r="17" spans="1:20" ht="14.25">
      <c r="A17" s="6" t="s">
        <v>15</v>
      </c>
      <c r="B17" s="7">
        <v>134305</v>
      </c>
      <c r="C17" s="7">
        <v>331</v>
      </c>
      <c r="D17" s="7">
        <v>134636</v>
      </c>
      <c r="E17" s="7">
        <v>152146</v>
      </c>
      <c r="F17" s="7">
        <v>1760</v>
      </c>
      <c r="G17" s="7">
        <v>153906</v>
      </c>
      <c r="H17" s="8">
        <v>13.283943263467481</v>
      </c>
      <c r="I17" s="8">
        <v>431.72205438066464</v>
      </c>
      <c r="J17" s="9">
        <v>14.312665260405835</v>
      </c>
      <c r="L17" s="82">
        <f t="shared" si="3"/>
        <v>67152.5</v>
      </c>
      <c r="M17" s="82">
        <f t="shared" si="3"/>
        <v>165.5</v>
      </c>
      <c r="N17" s="83">
        <f t="shared" si="4"/>
        <v>76073</v>
      </c>
      <c r="O17" s="83">
        <f t="shared" si="4"/>
        <v>880</v>
      </c>
      <c r="P17" s="84">
        <f t="shared" si="5"/>
        <v>8920.5</v>
      </c>
      <c r="Q17" s="84">
        <f t="shared" si="5"/>
        <v>714.5</v>
      </c>
      <c r="R17" s="85">
        <f t="shared" si="0"/>
        <v>580.7099236641221</v>
      </c>
      <c r="S17" s="85">
        <f t="shared" si="1"/>
        <v>6.717557251908397</v>
      </c>
      <c r="T17" s="85">
        <f t="shared" si="2"/>
        <v>587.4274809160305</v>
      </c>
    </row>
    <row r="18" spans="1:20" ht="14.25">
      <c r="A18" s="10" t="s">
        <v>16</v>
      </c>
      <c r="B18" s="3">
        <v>126237</v>
      </c>
      <c r="C18" s="3">
        <v>1864</v>
      </c>
      <c r="D18" s="3">
        <v>128101</v>
      </c>
      <c r="E18" s="3">
        <v>128662</v>
      </c>
      <c r="F18" s="3">
        <v>1583</v>
      </c>
      <c r="G18" s="3">
        <v>130245</v>
      </c>
      <c r="H18" s="4">
        <v>1.9209898841068784</v>
      </c>
      <c r="I18" s="4">
        <v>-15.075107296137338</v>
      </c>
      <c r="J18" s="5">
        <v>1.6736793623781234</v>
      </c>
      <c r="L18" s="82">
        <f t="shared" si="3"/>
        <v>63118.5</v>
      </c>
      <c r="M18" s="82">
        <f t="shared" si="3"/>
        <v>932</v>
      </c>
      <c r="N18" s="83">
        <f t="shared" si="4"/>
        <v>64331</v>
      </c>
      <c r="O18" s="83">
        <f t="shared" si="4"/>
        <v>791.5</v>
      </c>
      <c r="P18" s="84">
        <f t="shared" si="5"/>
        <v>1212.5</v>
      </c>
      <c r="Q18" s="84">
        <f t="shared" si="5"/>
        <v>-140.5</v>
      </c>
      <c r="R18" s="85">
        <f t="shared" si="0"/>
        <v>491.0763358778626</v>
      </c>
      <c r="S18" s="85">
        <f t="shared" si="1"/>
        <v>6.041984732824427</v>
      </c>
      <c r="T18" s="85">
        <f t="shared" si="2"/>
        <v>497.118320610687</v>
      </c>
    </row>
    <row r="19" spans="1:20" ht="14.25">
      <c r="A19" s="6" t="s">
        <v>17</v>
      </c>
      <c r="B19" s="7">
        <v>45772</v>
      </c>
      <c r="C19" s="7">
        <v>3206</v>
      </c>
      <c r="D19" s="7">
        <v>48978</v>
      </c>
      <c r="E19" s="7">
        <v>51037</v>
      </c>
      <c r="F19" s="7">
        <v>6055</v>
      </c>
      <c r="G19" s="7">
        <v>57092</v>
      </c>
      <c r="H19" s="8">
        <v>11.502665384951499</v>
      </c>
      <c r="I19" s="8">
        <v>88.8646288209607</v>
      </c>
      <c r="J19" s="9">
        <v>16.56662174854016</v>
      </c>
      <c r="L19" s="82">
        <f t="shared" si="3"/>
        <v>22886</v>
      </c>
      <c r="M19" s="82">
        <f t="shared" si="3"/>
        <v>1603</v>
      </c>
      <c r="N19" s="83">
        <f t="shared" si="4"/>
        <v>25518.5</v>
      </c>
      <c r="O19" s="83">
        <f t="shared" si="4"/>
        <v>3027.5</v>
      </c>
      <c r="P19" s="84">
        <f t="shared" si="5"/>
        <v>2632.5</v>
      </c>
      <c r="Q19" s="84">
        <f t="shared" si="5"/>
        <v>1424.5</v>
      </c>
      <c r="R19" s="85">
        <f t="shared" si="0"/>
        <v>194.79770992366412</v>
      </c>
      <c r="S19" s="85">
        <f t="shared" si="1"/>
        <v>23.110687022900763</v>
      </c>
      <c r="T19" s="85">
        <f t="shared" si="2"/>
        <v>217.9083969465649</v>
      </c>
    </row>
    <row r="20" spans="1:20" ht="14.25">
      <c r="A20" s="10" t="s">
        <v>72</v>
      </c>
      <c r="B20" s="3">
        <v>0</v>
      </c>
      <c r="C20" s="3">
        <v>0</v>
      </c>
      <c r="D20" s="3">
        <v>0</v>
      </c>
      <c r="E20" s="3">
        <v>0</v>
      </c>
      <c r="F20" s="3">
        <v>0</v>
      </c>
      <c r="G20" s="3">
        <v>0</v>
      </c>
      <c r="H20" s="4">
        <v>0</v>
      </c>
      <c r="I20" s="4">
        <v>0</v>
      </c>
      <c r="J20" s="5">
        <v>0</v>
      </c>
      <c r="L20" s="82">
        <f t="shared" si="3"/>
        <v>0</v>
      </c>
      <c r="M20" s="82">
        <f t="shared" si="3"/>
        <v>0</v>
      </c>
      <c r="N20" s="83">
        <f t="shared" si="4"/>
        <v>0</v>
      </c>
      <c r="O20" s="83">
        <f t="shared" si="4"/>
        <v>0</v>
      </c>
      <c r="P20" s="84">
        <f t="shared" si="5"/>
        <v>0</v>
      </c>
      <c r="Q20" s="84">
        <f t="shared" si="5"/>
        <v>0</v>
      </c>
      <c r="R20" s="85">
        <f t="shared" si="0"/>
        <v>0</v>
      </c>
      <c r="S20" s="85">
        <f t="shared" si="1"/>
        <v>0</v>
      </c>
      <c r="T20" s="85">
        <f t="shared" si="2"/>
        <v>0</v>
      </c>
    </row>
    <row r="21" spans="1:20" ht="14.25">
      <c r="A21" s="6" t="s">
        <v>18</v>
      </c>
      <c r="B21" s="7">
        <v>62836</v>
      </c>
      <c r="C21" s="7">
        <v>4098</v>
      </c>
      <c r="D21" s="7">
        <v>66934</v>
      </c>
      <c r="E21" s="7">
        <v>63818</v>
      </c>
      <c r="F21" s="7">
        <v>6798</v>
      </c>
      <c r="G21" s="7">
        <v>70616</v>
      </c>
      <c r="H21" s="8">
        <v>1.56279839582405</v>
      </c>
      <c r="I21" s="8">
        <v>65.88579795021961</v>
      </c>
      <c r="J21" s="9">
        <v>5.500941225685003</v>
      </c>
      <c r="L21" s="82">
        <f t="shared" si="3"/>
        <v>31418</v>
      </c>
      <c r="M21" s="82">
        <f t="shared" si="3"/>
        <v>2049</v>
      </c>
      <c r="N21" s="83">
        <f t="shared" si="4"/>
        <v>31909</v>
      </c>
      <c r="O21" s="83">
        <f t="shared" si="4"/>
        <v>3399</v>
      </c>
      <c r="P21" s="84">
        <f t="shared" si="5"/>
        <v>491</v>
      </c>
      <c r="Q21" s="84">
        <f t="shared" si="5"/>
        <v>1350</v>
      </c>
      <c r="R21" s="85">
        <f t="shared" si="0"/>
        <v>243.5801526717557</v>
      </c>
      <c r="S21" s="85">
        <f t="shared" si="1"/>
        <v>25.946564885496183</v>
      </c>
      <c r="T21" s="85">
        <f t="shared" si="2"/>
        <v>269.5267175572519</v>
      </c>
    </row>
    <row r="22" spans="1:20" ht="14.25">
      <c r="A22" s="10" t="s">
        <v>19</v>
      </c>
      <c r="B22" s="3">
        <v>0</v>
      </c>
      <c r="C22" s="3">
        <v>0</v>
      </c>
      <c r="D22" s="3">
        <v>0</v>
      </c>
      <c r="E22" s="3">
        <v>0</v>
      </c>
      <c r="F22" s="3">
        <v>0</v>
      </c>
      <c r="G22" s="3">
        <v>0</v>
      </c>
      <c r="H22" s="4">
        <v>0</v>
      </c>
      <c r="I22" s="4">
        <v>0</v>
      </c>
      <c r="J22" s="5">
        <v>0</v>
      </c>
      <c r="L22" s="82">
        <f t="shared" si="3"/>
        <v>0</v>
      </c>
      <c r="M22" s="82">
        <f t="shared" si="3"/>
        <v>0</v>
      </c>
      <c r="N22" s="83">
        <f t="shared" si="4"/>
        <v>0</v>
      </c>
      <c r="O22" s="83">
        <f t="shared" si="4"/>
        <v>0</v>
      </c>
      <c r="P22" s="84">
        <f t="shared" si="5"/>
        <v>0</v>
      </c>
      <c r="Q22" s="84">
        <f t="shared" si="5"/>
        <v>0</v>
      </c>
      <c r="R22" s="85">
        <f t="shared" si="0"/>
        <v>0</v>
      </c>
      <c r="S22" s="85">
        <f t="shared" si="1"/>
        <v>0</v>
      </c>
      <c r="T22" s="85">
        <f t="shared" si="2"/>
        <v>0</v>
      </c>
    </row>
    <row r="23" spans="1:20" ht="14.25">
      <c r="A23" s="6" t="s">
        <v>20</v>
      </c>
      <c r="B23" s="7">
        <v>229458</v>
      </c>
      <c r="C23" s="7">
        <v>1047</v>
      </c>
      <c r="D23" s="7">
        <v>230505</v>
      </c>
      <c r="E23" s="7">
        <v>262356</v>
      </c>
      <c r="F23" s="7">
        <v>1114</v>
      </c>
      <c r="G23" s="7">
        <v>263470</v>
      </c>
      <c r="H23" s="8">
        <v>14.337264335956906</v>
      </c>
      <c r="I23" s="8">
        <v>6.399235912129895</v>
      </c>
      <c r="J23" s="9">
        <v>14.3012082167415</v>
      </c>
      <c r="L23" s="82">
        <f t="shared" si="3"/>
        <v>114729</v>
      </c>
      <c r="M23" s="82">
        <f t="shared" si="3"/>
        <v>523.5</v>
      </c>
      <c r="N23" s="83">
        <f t="shared" si="4"/>
        <v>131178</v>
      </c>
      <c r="O23" s="83">
        <f t="shared" si="4"/>
        <v>557</v>
      </c>
      <c r="P23" s="84">
        <f t="shared" si="5"/>
        <v>16449</v>
      </c>
      <c r="Q23" s="84">
        <f t="shared" si="5"/>
        <v>33.5</v>
      </c>
      <c r="R23" s="85">
        <f t="shared" si="0"/>
        <v>1001.3587786259542</v>
      </c>
      <c r="S23" s="85">
        <f t="shared" si="1"/>
        <v>4.251908396946565</v>
      </c>
      <c r="T23" s="85">
        <f t="shared" si="2"/>
        <v>1005.6106870229007</v>
      </c>
    </row>
    <row r="24" spans="1:20" ht="14.25">
      <c r="A24" s="10" t="s">
        <v>21</v>
      </c>
      <c r="B24" s="3">
        <v>64280</v>
      </c>
      <c r="C24" s="3">
        <v>0</v>
      </c>
      <c r="D24" s="3">
        <v>64280</v>
      </c>
      <c r="E24" s="3">
        <v>71462</v>
      </c>
      <c r="F24" s="3">
        <v>546</v>
      </c>
      <c r="G24" s="3">
        <v>72008</v>
      </c>
      <c r="H24" s="4">
        <v>11.172993154947108</v>
      </c>
      <c r="I24" s="4">
        <v>0</v>
      </c>
      <c r="J24" s="5">
        <v>12.022401991288115</v>
      </c>
      <c r="L24" s="82">
        <f t="shared" si="3"/>
        <v>32140</v>
      </c>
      <c r="M24" s="82">
        <f t="shared" si="3"/>
        <v>0</v>
      </c>
      <c r="N24" s="83">
        <f t="shared" si="4"/>
        <v>35731</v>
      </c>
      <c r="O24" s="83">
        <f t="shared" si="4"/>
        <v>273</v>
      </c>
      <c r="P24" s="84">
        <f t="shared" si="5"/>
        <v>3591</v>
      </c>
      <c r="Q24" s="84">
        <f t="shared" si="5"/>
        <v>273</v>
      </c>
      <c r="R24" s="85">
        <f t="shared" si="0"/>
        <v>272.7557251908397</v>
      </c>
      <c r="S24" s="85">
        <f t="shared" si="1"/>
        <v>2.0839694656488548</v>
      </c>
      <c r="T24" s="85">
        <f t="shared" si="2"/>
        <v>274.8396946564886</v>
      </c>
    </row>
    <row r="25" spans="1:20" ht="14.25">
      <c r="A25" s="6" t="s">
        <v>22</v>
      </c>
      <c r="B25" s="7">
        <v>68113</v>
      </c>
      <c r="C25" s="7">
        <v>12816</v>
      </c>
      <c r="D25" s="7">
        <v>80929</v>
      </c>
      <c r="E25" s="7">
        <v>72082</v>
      </c>
      <c r="F25" s="7">
        <v>15505</v>
      </c>
      <c r="G25" s="7">
        <v>87587</v>
      </c>
      <c r="H25" s="8">
        <v>5.827081467561259</v>
      </c>
      <c r="I25" s="8">
        <v>20.98158551810237</v>
      </c>
      <c r="J25" s="9">
        <v>8.226964376181591</v>
      </c>
      <c r="L25" s="82">
        <f t="shared" si="3"/>
        <v>34056.5</v>
      </c>
      <c r="M25" s="82">
        <f t="shared" si="3"/>
        <v>6408</v>
      </c>
      <c r="N25" s="83">
        <f t="shared" si="4"/>
        <v>36041</v>
      </c>
      <c r="O25" s="83">
        <f t="shared" si="4"/>
        <v>7752.5</v>
      </c>
      <c r="P25" s="84">
        <f t="shared" si="5"/>
        <v>1984.5</v>
      </c>
      <c r="Q25" s="84">
        <f t="shared" si="5"/>
        <v>1344.5</v>
      </c>
      <c r="R25" s="85">
        <f t="shared" si="0"/>
        <v>275.12213740458014</v>
      </c>
      <c r="S25" s="85">
        <f t="shared" si="1"/>
        <v>59.1793893129771</v>
      </c>
      <c r="T25" s="85">
        <f t="shared" si="2"/>
        <v>334.30152671755724</v>
      </c>
    </row>
    <row r="26" spans="1:20" ht="14.25">
      <c r="A26" s="10" t="s">
        <v>23</v>
      </c>
      <c r="B26" s="3">
        <v>50694</v>
      </c>
      <c r="C26" s="3">
        <v>577</v>
      </c>
      <c r="D26" s="3">
        <v>51271</v>
      </c>
      <c r="E26" s="3">
        <v>60178</v>
      </c>
      <c r="F26" s="3">
        <v>539</v>
      </c>
      <c r="G26" s="3">
        <v>60717</v>
      </c>
      <c r="H26" s="4">
        <v>18.70832840178325</v>
      </c>
      <c r="I26" s="4">
        <v>-6.5857885615251295</v>
      </c>
      <c r="J26" s="5">
        <v>18.423670300949855</v>
      </c>
      <c r="L26" s="82">
        <f t="shared" si="3"/>
        <v>25347</v>
      </c>
      <c r="M26" s="82">
        <f t="shared" si="3"/>
        <v>288.5</v>
      </c>
      <c r="N26" s="83">
        <f t="shared" si="4"/>
        <v>30089</v>
      </c>
      <c r="O26" s="83">
        <f t="shared" si="4"/>
        <v>269.5</v>
      </c>
      <c r="P26" s="84">
        <f t="shared" si="5"/>
        <v>4742</v>
      </c>
      <c r="Q26" s="84">
        <f t="shared" si="5"/>
        <v>-19</v>
      </c>
      <c r="R26" s="85">
        <f t="shared" si="0"/>
        <v>229.68702290076337</v>
      </c>
      <c r="S26" s="85">
        <f t="shared" si="1"/>
        <v>2.0572519083969465</v>
      </c>
      <c r="T26" s="85">
        <f t="shared" si="2"/>
        <v>231.74427480916032</v>
      </c>
    </row>
    <row r="27" spans="1:20" ht="14.25">
      <c r="A27" s="6" t="s">
        <v>24</v>
      </c>
      <c r="B27" s="7">
        <v>0</v>
      </c>
      <c r="C27" s="7">
        <v>0</v>
      </c>
      <c r="D27" s="7">
        <v>0</v>
      </c>
      <c r="E27" s="7">
        <v>0</v>
      </c>
      <c r="F27" s="7">
        <v>0</v>
      </c>
      <c r="G27" s="7">
        <v>0</v>
      </c>
      <c r="H27" s="8">
        <v>0</v>
      </c>
      <c r="I27" s="8">
        <v>0</v>
      </c>
      <c r="J27" s="9">
        <v>0</v>
      </c>
      <c r="L27" s="82">
        <f t="shared" si="3"/>
        <v>0</v>
      </c>
      <c r="M27" s="82">
        <f t="shared" si="3"/>
        <v>0</v>
      </c>
      <c r="N27" s="83">
        <f t="shared" si="4"/>
        <v>0</v>
      </c>
      <c r="O27" s="83">
        <f t="shared" si="4"/>
        <v>0</v>
      </c>
      <c r="P27" s="84">
        <f t="shared" si="5"/>
        <v>0</v>
      </c>
      <c r="Q27" s="84">
        <f t="shared" si="5"/>
        <v>0</v>
      </c>
      <c r="R27" s="85">
        <f t="shared" si="0"/>
        <v>0</v>
      </c>
      <c r="S27" s="85">
        <f t="shared" si="1"/>
        <v>0</v>
      </c>
      <c r="T27" s="85">
        <f t="shared" si="2"/>
        <v>0</v>
      </c>
    </row>
    <row r="28" spans="1:20" ht="14.25">
      <c r="A28" s="10" t="s">
        <v>25</v>
      </c>
      <c r="B28" s="3">
        <v>158096</v>
      </c>
      <c r="C28" s="3">
        <v>16845</v>
      </c>
      <c r="D28" s="3">
        <v>174941</v>
      </c>
      <c r="E28" s="3">
        <v>168461</v>
      </c>
      <c r="F28" s="3">
        <v>22914</v>
      </c>
      <c r="G28" s="3">
        <v>191375</v>
      </c>
      <c r="H28" s="4">
        <v>6.556143102924805</v>
      </c>
      <c r="I28" s="4">
        <v>36.02849510240427</v>
      </c>
      <c r="J28" s="5">
        <v>9.394024271039951</v>
      </c>
      <c r="L28" s="82">
        <f t="shared" si="3"/>
        <v>79048</v>
      </c>
      <c r="M28" s="82">
        <f t="shared" si="3"/>
        <v>8422.5</v>
      </c>
      <c r="N28" s="83">
        <f t="shared" si="4"/>
        <v>84230.5</v>
      </c>
      <c r="O28" s="83">
        <f t="shared" si="4"/>
        <v>11457</v>
      </c>
      <c r="P28" s="84">
        <f t="shared" si="5"/>
        <v>5182.5</v>
      </c>
      <c r="Q28" s="84">
        <f t="shared" si="5"/>
        <v>3034.5</v>
      </c>
      <c r="R28" s="85">
        <f t="shared" si="0"/>
        <v>642.9809160305343</v>
      </c>
      <c r="S28" s="85">
        <f t="shared" si="1"/>
        <v>87.45801526717557</v>
      </c>
      <c r="T28" s="85">
        <f t="shared" si="2"/>
        <v>730.4389312977099</v>
      </c>
    </row>
    <row r="29" spans="1:20" ht="14.25">
      <c r="A29" s="6" t="s">
        <v>26</v>
      </c>
      <c r="B29" s="7">
        <v>752066</v>
      </c>
      <c r="C29" s="7">
        <v>37863</v>
      </c>
      <c r="D29" s="7">
        <v>789929</v>
      </c>
      <c r="E29" s="7">
        <v>805381</v>
      </c>
      <c r="F29" s="7">
        <v>46594</v>
      </c>
      <c r="G29" s="7">
        <v>851975</v>
      </c>
      <c r="H29" s="8">
        <v>7.089138453274048</v>
      </c>
      <c r="I29" s="8">
        <v>23.05945117925151</v>
      </c>
      <c r="J29" s="9">
        <v>7.854629973073529</v>
      </c>
      <c r="L29" s="82">
        <f t="shared" si="3"/>
        <v>376033</v>
      </c>
      <c r="M29" s="82">
        <f t="shared" si="3"/>
        <v>18931.5</v>
      </c>
      <c r="N29" s="83">
        <f t="shared" si="4"/>
        <v>402690.5</v>
      </c>
      <c r="O29" s="83">
        <f t="shared" si="4"/>
        <v>23297</v>
      </c>
      <c r="P29" s="84">
        <f t="shared" si="5"/>
        <v>26657.5</v>
      </c>
      <c r="Q29" s="84">
        <f t="shared" si="5"/>
        <v>4365.5</v>
      </c>
      <c r="R29" s="85">
        <f t="shared" si="0"/>
        <v>3073.9732824427483</v>
      </c>
      <c r="S29" s="85">
        <f t="shared" si="1"/>
        <v>177.83969465648855</v>
      </c>
      <c r="T29" s="85">
        <f t="shared" si="2"/>
        <v>3251.812977099237</v>
      </c>
    </row>
    <row r="30" spans="1:20" ht="14.25">
      <c r="A30" s="10" t="s">
        <v>27</v>
      </c>
      <c r="B30" s="3">
        <v>326236</v>
      </c>
      <c r="C30" s="3">
        <v>15331</v>
      </c>
      <c r="D30" s="3">
        <v>341567</v>
      </c>
      <c r="E30" s="3">
        <v>349924</v>
      </c>
      <c r="F30" s="3">
        <v>21390</v>
      </c>
      <c r="G30" s="3">
        <v>371314</v>
      </c>
      <c r="H30" s="4">
        <v>7.261001238367316</v>
      </c>
      <c r="I30" s="4">
        <v>39.52123149174874</v>
      </c>
      <c r="J30" s="5">
        <v>8.708979497433885</v>
      </c>
      <c r="L30" s="82">
        <f t="shared" si="3"/>
        <v>163118</v>
      </c>
      <c r="M30" s="82">
        <f t="shared" si="3"/>
        <v>7665.5</v>
      </c>
      <c r="N30" s="83">
        <f t="shared" si="4"/>
        <v>174962</v>
      </c>
      <c r="O30" s="83">
        <f t="shared" si="4"/>
        <v>10695</v>
      </c>
      <c r="P30" s="84">
        <f t="shared" si="5"/>
        <v>11844</v>
      </c>
      <c r="Q30" s="84">
        <f t="shared" si="5"/>
        <v>3029.5</v>
      </c>
      <c r="R30" s="85">
        <f t="shared" si="0"/>
        <v>1335.5877862595419</v>
      </c>
      <c r="S30" s="85">
        <f t="shared" si="1"/>
        <v>81.6412213740458</v>
      </c>
      <c r="T30" s="85">
        <f t="shared" si="2"/>
        <v>1417.2290076335876</v>
      </c>
    </row>
    <row r="31" spans="1:20" ht="14.25">
      <c r="A31" s="6" t="s">
        <v>64</v>
      </c>
      <c r="B31" s="7">
        <v>140300</v>
      </c>
      <c r="C31" s="7">
        <v>378</v>
      </c>
      <c r="D31" s="7">
        <v>140678</v>
      </c>
      <c r="E31" s="7">
        <v>163500</v>
      </c>
      <c r="F31" s="7">
        <v>545</v>
      </c>
      <c r="G31" s="7">
        <v>164045</v>
      </c>
      <c r="H31" s="8">
        <v>16.535994297933</v>
      </c>
      <c r="I31" s="8">
        <v>44.17989417989418</v>
      </c>
      <c r="J31" s="9">
        <v>16.61027310595829</v>
      </c>
      <c r="L31" s="82">
        <f t="shared" si="3"/>
        <v>70150</v>
      </c>
      <c r="M31" s="82">
        <f t="shared" si="3"/>
        <v>189</v>
      </c>
      <c r="N31" s="83">
        <f t="shared" si="4"/>
        <v>81750</v>
      </c>
      <c r="O31" s="83">
        <f t="shared" si="4"/>
        <v>272.5</v>
      </c>
      <c r="P31" s="84">
        <f t="shared" si="5"/>
        <v>11600</v>
      </c>
      <c r="Q31" s="84">
        <f t="shared" si="5"/>
        <v>83.5</v>
      </c>
      <c r="R31" s="85">
        <f t="shared" si="0"/>
        <v>624.0458015267176</v>
      </c>
      <c r="S31" s="85">
        <f t="shared" si="1"/>
        <v>2.0801526717557253</v>
      </c>
      <c r="T31" s="85">
        <f t="shared" si="2"/>
        <v>626.1259541984733</v>
      </c>
    </row>
    <row r="32" spans="1:20" ht="14.25">
      <c r="A32" s="10" t="s">
        <v>73</v>
      </c>
      <c r="B32" s="3">
        <v>0</v>
      </c>
      <c r="C32" s="3">
        <v>30013</v>
      </c>
      <c r="D32" s="3">
        <v>30013</v>
      </c>
      <c r="E32" s="3">
        <v>0</v>
      </c>
      <c r="F32" s="3">
        <v>39646</v>
      </c>
      <c r="G32" s="3">
        <v>39646</v>
      </c>
      <c r="H32" s="4">
        <v>0</v>
      </c>
      <c r="I32" s="4">
        <v>32.09609169359944</v>
      </c>
      <c r="J32" s="5">
        <v>32.09609169359944</v>
      </c>
      <c r="L32" s="82">
        <f t="shared" si="3"/>
        <v>0</v>
      </c>
      <c r="M32" s="82">
        <f t="shared" si="3"/>
        <v>15006.5</v>
      </c>
      <c r="N32" s="83">
        <f t="shared" si="4"/>
        <v>0</v>
      </c>
      <c r="O32" s="83">
        <f t="shared" si="4"/>
        <v>19823</v>
      </c>
      <c r="P32" s="84">
        <f t="shared" si="5"/>
        <v>0</v>
      </c>
      <c r="Q32" s="84">
        <f t="shared" si="5"/>
        <v>4816.5</v>
      </c>
      <c r="R32" s="85">
        <f t="shared" si="0"/>
        <v>0</v>
      </c>
      <c r="S32" s="85">
        <f t="shared" si="1"/>
        <v>151.3206106870229</v>
      </c>
      <c r="T32" s="85">
        <f t="shared" si="2"/>
        <v>151.3206106870229</v>
      </c>
    </row>
    <row r="33" spans="1:20" ht="14.25">
      <c r="A33" s="6" t="s">
        <v>60</v>
      </c>
      <c r="B33" s="7">
        <v>56767</v>
      </c>
      <c r="C33" s="7">
        <v>0</v>
      </c>
      <c r="D33" s="7">
        <v>56767</v>
      </c>
      <c r="E33" s="7">
        <v>46198</v>
      </c>
      <c r="F33" s="7">
        <v>0</v>
      </c>
      <c r="G33" s="7">
        <v>46198</v>
      </c>
      <c r="H33" s="8">
        <v>-18.61821128472528</v>
      </c>
      <c r="I33" s="8">
        <v>0</v>
      </c>
      <c r="J33" s="9">
        <v>-18.61821128472528</v>
      </c>
      <c r="L33" s="82">
        <f t="shared" si="3"/>
        <v>28383.5</v>
      </c>
      <c r="M33" s="82">
        <f t="shared" si="3"/>
        <v>0</v>
      </c>
      <c r="N33" s="83">
        <f t="shared" si="4"/>
        <v>23099</v>
      </c>
      <c r="O33" s="83">
        <f t="shared" si="4"/>
        <v>0</v>
      </c>
      <c r="P33" s="84">
        <f t="shared" si="5"/>
        <v>-5284.5</v>
      </c>
      <c r="Q33" s="84">
        <f t="shared" si="5"/>
        <v>0</v>
      </c>
      <c r="R33" s="85">
        <f t="shared" si="0"/>
        <v>176.32824427480915</v>
      </c>
      <c r="S33" s="85">
        <f t="shared" si="1"/>
        <v>0</v>
      </c>
      <c r="T33" s="85">
        <f t="shared" si="2"/>
        <v>176.32824427480915</v>
      </c>
    </row>
    <row r="34" spans="1:20" ht="14.25">
      <c r="A34" s="10" t="s">
        <v>28</v>
      </c>
      <c r="B34" s="3">
        <v>143348</v>
      </c>
      <c r="C34" s="3">
        <v>13827</v>
      </c>
      <c r="D34" s="3">
        <v>157175</v>
      </c>
      <c r="E34" s="3">
        <v>79899</v>
      </c>
      <c r="F34" s="3">
        <v>0</v>
      </c>
      <c r="G34" s="3">
        <v>79899</v>
      </c>
      <c r="H34" s="4">
        <v>-44.262215029159805</v>
      </c>
      <c r="I34" s="4">
        <v>-100</v>
      </c>
      <c r="J34" s="5">
        <v>-49.16557976777477</v>
      </c>
      <c r="L34" s="82">
        <f t="shared" si="3"/>
        <v>71674</v>
      </c>
      <c r="M34" s="82">
        <f t="shared" si="3"/>
        <v>6913.5</v>
      </c>
      <c r="N34" s="83">
        <f t="shared" si="4"/>
        <v>39949.5</v>
      </c>
      <c r="O34" s="83">
        <f t="shared" si="4"/>
        <v>0</v>
      </c>
      <c r="P34" s="84">
        <f t="shared" si="5"/>
        <v>-31724.5</v>
      </c>
      <c r="Q34" s="84">
        <f t="shared" si="5"/>
        <v>-6913.5</v>
      </c>
      <c r="R34" s="85">
        <f t="shared" si="0"/>
        <v>304.9580152671756</v>
      </c>
      <c r="S34" s="85">
        <f t="shared" si="1"/>
        <v>0</v>
      </c>
      <c r="T34" s="85">
        <f t="shared" si="2"/>
        <v>304.9580152671756</v>
      </c>
    </row>
    <row r="35" spans="1:20" ht="14.25">
      <c r="A35" s="6" t="s">
        <v>59</v>
      </c>
      <c r="B35" s="7">
        <v>130001</v>
      </c>
      <c r="C35" s="7">
        <v>274</v>
      </c>
      <c r="D35" s="7">
        <v>130275</v>
      </c>
      <c r="E35" s="7">
        <v>150855</v>
      </c>
      <c r="F35" s="7">
        <v>406</v>
      </c>
      <c r="G35" s="7">
        <v>151261</v>
      </c>
      <c r="H35" s="8">
        <v>16.041415066037953</v>
      </c>
      <c r="I35" s="8">
        <v>48.175182481751825</v>
      </c>
      <c r="J35" s="9">
        <v>16.109000191901746</v>
      </c>
      <c r="L35" s="82">
        <f t="shared" si="3"/>
        <v>65000.5</v>
      </c>
      <c r="M35" s="82">
        <f t="shared" si="3"/>
        <v>137</v>
      </c>
      <c r="N35" s="83">
        <f t="shared" si="4"/>
        <v>75427.5</v>
      </c>
      <c r="O35" s="83">
        <f t="shared" si="4"/>
        <v>203</v>
      </c>
      <c r="P35" s="84">
        <f t="shared" si="5"/>
        <v>10427</v>
      </c>
      <c r="Q35" s="84">
        <f t="shared" si="5"/>
        <v>66</v>
      </c>
      <c r="R35" s="85">
        <f t="shared" si="0"/>
        <v>575.7824427480916</v>
      </c>
      <c r="S35" s="85">
        <f t="shared" si="1"/>
        <v>1.549618320610687</v>
      </c>
      <c r="T35" s="85">
        <f t="shared" si="2"/>
        <v>577.3320610687023</v>
      </c>
    </row>
    <row r="36" spans="1:20" ht="14.25">
      <c r="A36" s="10" t="s">
        <v>29</v>
      </c>
      <c r="B36" s="3">
        <v>24412</v>
      </c>
      <c r="C36" s="3">
        <v>8817</v>
      </c>
      <c r="D36" s="3">
        <v>33229</v>
      </c>
      <c r="E36" s="3">
        <v>21366</v>
      </c>
      <c r="F36" s="3">
        <v>7397</v>
      </c>
      <c r="G36" s="3">
        <v>28763</v>
      </c>
      <c r="H36" s="4">
        <v>-12.477470096673766</v>
      </c>
      <c r="I36" s="4">
        <v>-16.105251219235566</v>
      </c>
      <c r="J36" s="5">
        <v>-13.440067410996418</v>
      </c>
      <c r="L36" s="82">
        <f t="shared" si="3"/>
        <v>12206</v>
      </c>
      <c r="M36" s="82">
        <f t="shared" si="3"/>
        <v>4408.5</v>
      </c>
      <c r="N36" s="83">
        <f t="shared" si="4"/>
        <v>10683</v>
      </c>
      <c r="O36" s="83">
        <f t="shared" si="4"/>
        <v>3698.5</v>
      </c>
      <c r="P36" s="84">
        <f t="shared" si="5"/>
        <v>-1523</v>
      </c>
      <c r="Q36" s="84">
        <f t="shared" si="5"/>
        <v>-710</v>
      </c>
      <c r="R36" s="85">
        <f t="shared" si="0"/>
        <v>81.54961832061069</v>
      </c>
      <c r="S36" s="85">
        <f t="shared" si="1"/>
        <v>28.232824427480917</v>
      </c>
      <c r="T36" s="85">
        <f t="shared" si="2"/>
        <v>109.78244274809161</v>
      </c>
    </row>
    <row r="37" spans="1:20" ht="14.25">
      <c r="A37" s="6" t="s">
        <v>30</v>
      </c>
      <c r="B37" s="7">
        <v>107554</v>
      </c>
      <c r="C37" s="7">
        <v>438</v>
      </c>
      <c r="D37" s="7">
        <v>107992</v>
      </c>
      <c r="E37" s="7">
        <v>96326</v>
      </c>
      <c r="F37" s="7">
        <v>1063</v>
      </c>
      <c r="G37" s="7">
        <v>97389</v>
      </c>
      <c r="H37" s="8">
        <v>-10.439407181508823</v>
      </c>
      <c r="I37" s="8">
        <v>142.69406392694063</v>
      </c>
      <c r="J37" s="9">
        <v>-9.818319875546337</v>
      </c>
      <c r="L37" s="82">
        <f t="shared" si="3"/>
        <v>53777</v>
      </c>
      <c r="M37" s="82">
        <f t="shared" si="3"/>
        <v>219</v>
      </c>
      <c r="N37" s="83">
        <f t="shared" si="4"/>
        <v>48163</v>
      </c>
      <c r="O37" s="83">
        <f t="shared" si="4"/>
        <v>531.5</v>
      </c>
      <c r="P37" s="84">
        <f t="shared" si="5"/>
        <v>-5614</v>
      </c>
      <c r="Q37" s="84">
        <f t="shared" si="5"/>
        <v>312.5</v>
      </c>
      <c r="R37" s="85">
        <f t="shared" si="0"/>
        <v>367.6564885496183</v>
      </c>
      <c r="S37" s="85">
        <f t="shared" si="1"/>
        <v>4.057251908396947</v>
      </c>
      <c r="T37" s="85">
        <f t="shared" si="2"/>
        <v>371.71374045801525</v>
      </c>
    </row>
    <row r="38" spans="1:20" ht="14.25">
      <c r="A38" s="10" t="s">
        <v>37</v>
      </c>
      <c r="B38" s="3">
        <v>187680</v>
      </c>
      <c r="C38" s="3">
        <v>7031</v>
      </c>
      <c r="D38" s="3">
        <v>194711</v>
      </c>
      <c r="E38" s="3">
        <v>245436</v>
      </c>
      <c r="F38" s="3">
        <v>3553</v>
      </c>
      <c r="G38" s="3">
        <v>248989</v>
      </c>
      <c r="H38" s="4">
        <v>30.77365728900256</v>
      </c>
      <c r="I38" s="4">
        <v>-49.466647703029444</v>
      </c>
      <c r="J38" s="5">
        <v>27.876185731674124</v>
      </c>
      <c r="L38" s="82">
        <f t="shared" si="3"/>
        <v>93840</v>
      </c>
      <c r="M38" s="82">
        <f t="shared" si="3"/>
        <v>3515.5</v>
      </c>
      <c r="N38" s="83">
        <f t="shared" si="4"/>
        <v>122718</v>
      </c>
      <c r="O38" s="83">
        <f t="shared" si="4"/>
        <v>1776.5</v>
      </c>
      <c r="P38" s="84">
        <f t="shared" si="5"/>
        <v>28878</v>
      </c>
      <c r="Q38" s="84">
        <f t="shared" si="5"/>
        <v>-1739</v>
      </c>
      <c r="R38" s="85">
        <f t="shared" si="0"/>
        <v>936.7786259541984</v>
      </c>
      <c r="S38" s="85">
        <f t="shared" si="1"/>
        <v>13.561068702290076</v>
      </c>
      <c r="T38" s="85">
        <f t="shared" si="2"/>
        <v>950.3396946564885</v>
      </c>
    </row>
    <row r="39" spans="1:20" ht="14.25">
      <c r="A39" s="6" t="s">
        <v>31</v>
      </c>
      <c r="B39" s="7">
        <v>206519</v>
      </c>
      <c r="C39" s="7">
        <v>0</v>
      </c>
      <c r="D39" s="7">
        <v>206519</v>
      </c>
      <c r="E39" s="7">
        <v>253936</v>
      </c>
      <c r="F39" s="7">
        <v>0</v>
      </c>
      <c r="G39" s="7">
        <v>253936</v>
      </c>
      <c r="H39" s="8">
        <v>22.960115049946978</v>
      </c>
      <c r="I39" s="8">
        <v>0</v>
      </c>
      <c r="J39" s="9">
        <v>22.960115049946978</v>
      </c>
      <c r="L39" s="82">
        <f t="shared" si="3"/>
        <v>103259.5</v>
      </c>
      <c r="M39" s="82">
        <f t="shared" si="3"/>
        <v>0</v>
      </c>
      <c r="N39" s="83">
        <f t="shared" si="4"/>
        <v>126968</v>
      </c>
      <c r="O39" s="83">
        <f t="shared" si="4"/>
        <v>0</v>
      </c>
      <c r="P39" s="84">
        <f t="shared" si="5"/>
        <v>23708.5</v>
      </c>
      <c r="Q39" s="84">
        <f t="shared" si="5"/>
        <v>0</v>
      </c>
      <c r="R39" s="85">
        <f t="shared" si="0"/>
        <v>969.2213740458016</v>
      </c>
      <c r="S39" s="85">
        <f t="shared" si="1"/>
        <v>0</v>
      </c>
      <c r="T39" s="85">
        <f t="shared" si="2"/>
        <v>969.2213740458016</v>
      </c>
    </row>
    <row r="40" spans="1:20" ht="14.25">
      <c r="A40" s="10" t="s">
        <v>32</v>
      </c>
      <c r="B40" s="3">
        <v>21909</v>
      </c>
      <c r="C40" s="3">
        <v>1130</v>
      </c>
      <c r="D40" s="3">
        <v>23039</v>
      </c>
      <c r="E40" s="3">
        <v>24206</v>
      </c>
      <c r="F40" s="3">
        <v>2093</v>
      </c>
      <c r="G40" s="3">
        <v>26299</v>
      </c>
      <c r="H40" s="4">
        <v>10.4842758683646</v>
      </c>
      <c r="I40" s="4">
        <v>85.2212389380531</v>
      </c>
      <c r="J40" s="5">
        <v>14.149919701375927</v>
      </c>
      <c r="L40" s="82">
        <f t="shared" si="3"/>
        <v>10954.5</v>
      </c>
      <c r="M40" s="82">
        <f t="shared" si="3"/>
        <v>565</v>
      </c>
      <c r="N40" s="83">
        <f t="shared" si="4"/>
        <v>12103</v>
      </c>
      <c r="O40" s="83">
        <f t="shared" si="4"/>
        <v>1046.5</v>
      </c>
      <c r="P40" s="84">
        <f t="shared" si="5"/>
        <v>1148.5</v>
      </c>
      <c r="Q40" s="84">
        <f t="shared" si="5"/>
        <v>481.5</v>
      </c>
      <c r="R40" s="85">
        <f t="shared" si="0"/>
        <v>92.38931297709924</v>
      </c>
      <c r="S40" s="85">
        <f t="shared" si="1"/>
        <v>7.988549618320611</v>
      </c>
      <c r="T40" s="85">
        <f t="shared" si="2"/>
        <v>100.37786259541984</v>
      </c>
    </row>
    <row r="41" spans="1:20" ht="14.25">
      <c r="A41" s="6" t="s">
        <v>33</v>
      </c>
      <c r="B41" s="7">
        <v>719097</v>
      </c>
      <c r="C41" s="7">
        <v>140057</v>
      </c>
      <c r="D41" s="7">
        <v>859154</v>
      </c>
      <c r="E41" s="7">
        <v>817389</v>
      </c>
      <c r="F41" s="7">
        <v>185763</v>
      </c>
      <c r="G41" s="7">
        <v>1003152</v>
      </c>
      <c r="H41" s="8">
        <v>13.668809632080233</v>
      </c>
      <c r="I41" s="8">
        <v>32.633856215683615</v>
      </c>
      <c r="J41" s="9">
        <v>16.760441085067406</v>
      </c>
      <c r="L41" s="82">
        <f t="shared" si="3"/>
        <v>359548.5</v>
      </c>
      <c r="M41" s="82">
        <f t="shared" si="3"/>
        <v>70028.5</v>
      </c>
      <c r="N41" s="83">
        <f t="shared" si="4"/>
        <v>408694.5</v>
      </c>
      <c r="O41" s="83">
        <f t="shared" si="4"/>
        <v>92881.5</v>
      </c>
      <c r="P41" s="84">
        <f t="shared" si="5"/>
        <v>49146</v>
      </c>
      <c r="Q41" s="84">
        <f t="shared" si="5"/>
        <v>22853</v>
      </c>
      <c r="R41" s="85">
        <f t="shared" si="0"/>
        <v>3119.8053435114502</v>
      </c>
      <c r="S41" s="85">
        <f t="shared" si="1"/>
        <v>709.0190839694657</v>
      </c>
      <c r="T41" s="85">
        <f t="shared" si="2"/>
        <v>3828.824427480916</v>
      </c>
    </row>
    <row r="42" spans="1:20" ht="14.25">
      <c r="A42" s="10" t="s">
        <v>34</v>
      </c>
      <c r="B42" s="3">
        <v>0</v>
      </c>
      <c r="C42" s="3">
        <v>679</v>
      </c>
      <c r="D42" s="3">
        <v>679</v>
      </c>
      <c r="E42" s="3">
        <v>258</v>
      </c>
      <c r="F42" s="3">
        <v>369</v>
      </c>
      <c r="G42" s="3">
        <v>627</v>
      </c>
      <c r="H42" s="4">
        <v>0</v>
      </c>
      <c r="I42" s="4">
        <v>-45.65537555228277</v>
      </c>
      <c r="J42" s="5">
        <v>-7.658321060382916</v>
      </c>
      <c r="L42" s="82">
        <f t="shared" si="3"/>
        <v>0</v>
      </c>
      <c r="M42" s="82">
        <f t="shared" si="3"/>
        <v>339.5</v>
      </c>
      <c r="N42" s="83">
        <f t="shared" si="4"/>
        <v>129</v>
      </c>
      <c r="O42" s="83">
        <f t="shared" si="4"/>
        <v>184.5</v>
      </c>
      <c r="P42" s="84">
        <f t="shared" si="5"/>
        <v>129</v>
      </c>
      <c r="Q42" s="84">
        <f t="shared" si="5"/>
        <v>-155</v>
      </c>
      <c r="R42" s="85">
        <f t="shared" si="0"/>
        <v>0.9847328244274809</v>
      </c>
      <c r="S42" s="85">
        <f t="shared" si="1"/>
        <v>1.4083969465648856</v>
      </c>
      <c r="T42" s="85">
        <f t="shared" si="2"/>
        <v>2.3931297709923665</v>
      </c>
    </row>
    <row r="43" spans="1:20" ht="14.25">
      <c r="A43" s="6" t="s">
        <v>35</v>
      </c>
      <c r="B43" s="7">
        <v>279298</v>
      </c>
      <c r="C43" s="7">
        <v>53181</v>
      </c>
      <c r="D43" s="7">
        <v>332479</v>
      </c>
      <c r="E43" s="7">
        <v>303202</v>
      </c>
      <c r="F43" s="7">
        <v>67450</v>
      </c>
      <c r="G43" s="7">
        <v>370652</v>
      </c>
      <c r="H43" s="8">
        <v>8.558600491231589</v>
      </c>
      <c r="I43" s="8">
        <v>26.831011075384065</v>
      </c>
      <c r="J43" s="9">
        <v>11.481326640178779</v>
      </c>
      <c r="L43" s="82">
        <f t="shared" si="3"/>
        <v>139649</v>
      </c>
      <c r="M43" s="82">
        <f t="shared" si="3"/>
        <v>26590.5</v>
      </c>
      <c r="N43" s="83">
        <f t="shared" si="4"/>
        <v>151601</v>
      </c>
      <c r="O43" s="83">
        <f t="shared" si="4"/>
        <v>33725</v>
      </c>
      <c r="P43" s="84">
        <f t="shared" si="5"/>
        <v>11952</v>
      </c>
      <c r="Q43" s="84">
        <f t="shared" si="5"/>
        <v>7134.5</v>
      </c>
      <c r="R43" s="85">
        <f t="shared" si="0"/>
        <v>1157.2595419847328</v>
      </c>
      <c r="S43" s="85">
        <f t="shared" si="1"/>
        <v>257.44274809160305</v>
      </c>
      <c r="T43" s="85">
        <f t="shared" si="2"/>
        <v>1414.7022900763359</v>
      </c>
    </row>
    <row r="44" spans="1:20" ht="14.25">
      <c r="A44" s="10" t="s">
        <v>36</v>
      </c>
      <c r="B44" s="3">
        <v>287355</v>
      </c>
      <c r="C44" s="3">
        <v>1439</v>
      </c>
      <c r="D44" s="3">
        <v>288794</v>
      </c>
      <c r="E44" s="3">
        <v>321028</v>
      </c>
      <c r="F44" s="3">
        <v>1262</v>
      </c>
      <c r="G44" s="3">
        <v>322290</v>
      </c>
      <c r="H44" s="4">
        <v>11.718257903986357</v>
      </c>
      <c r="I44" s="4">
        <v>-12.300208478109798</v>
      </c>
      <c r="J44" s="5">
        <v>11.598578917844554</v>
      </c>
      <c r="L44" s="82">
        <f t="shared" si="3"/>
        <v>143677.5</v>
      </c>
      <c r="M44" s="82">
        <f t="shared" si="3"/>
        <v>719.5</v>
      </c>
      <c r="N44" s="83">
        <f t="shared" si="4"/>
        <v>160514</v>
      </c>
      <c r="O44" s="83">
        <f t="shared" si="4"/>
        <v>631</v>
      </c>
      <c r="P44" s="84">
        <f t="shared" si="5"/>
        <v>16836.5</v>
      </c>
      <c r="Q44" s="84">
        <f t="shared" si="5"/>
        <v>-88.5</v>
      </c>
      <c r="R44" s="85">
        <f t="shared" si="0"/>
        <v>1225.2977099236641</v>
      </c>
      <c r="S44" s="85">
        <f t="shared" si="1"/>
        <v>4.816793893129771</v>
      </c>
      <c r="T44" s="85">
        <f t="shared" si="2"/>
        <v>1230.1145038167938</v>
      </c>
    </row>
    <row r="45" spans="1:20" ht="14.25">
      <c r="A45" s="6" t="s">
        <v>65</v>
      </c>
      <c r="B45" s="7">
        <v>277557</v>
      </c>
      <c r="C45" s="7">
        <v>1667</v>
      </c>
      <c r="D45" s="7">
        <v>279224</v>
      </c>
      <c r="E45" s="7">
        <v>320200</v>
      </c>
      <c r="F45" s="7">
        <v>995</v>
      </c>
      <c r="G45" s="7">
        <v>321195</v>
      </c>
      <c r="H45" s="8">
        <v>15.363691061655803</v>
      </c>
      <c r="I45" s="8">
        <v>-40.31193761247751</v>
      </c>
      <c r="J45" s="9">
        <v>15.031301034295048</v>
      </c>
      <c r="L45" s="82">
        <f t="shared" si="3"/>
        <v>138778.5</v>
      </c>
      <c r="M45" s="82">
        <f t="shared" si="3"/>
        <v>833.5</v>
      </c>
      <c r="N45" s="83">
        <f t="shared" si="4"/>
        <v>160100</v>
      </c>
      <c r="O45" s="83">
        <f t="shared" si="4"/>
        <v>497.5</v>
      </c>
      <c r="P45" s="84">
        <f t="shared" si="5"/>
        <v>21321.5</v>
      </c>
      <c r="Q45" s="84">
        <f t="shared" si="5"/>
        <v>-336</v>
      </c>
      <c r="R45" s="85">
        <f t="shared" si="0"/>
        <v>1222.1374045801526</v>
      </c>
      <c r="S45" s="85">
        <f t="shared" si="1"/>
        <v>3.7977099236641223</v>
      </c>
      <c r="T45" s="85">
        <f t="shared" si="2"/>
        <v>1225.9351145038167</v>
      </c>
    </row>
    <row r="46" spans="1:20" ht="14.25">
      <c r="A46" s="10" t="s">
        <v>66</v>
      </c>
      <c r="B46" s="3">
        <v>172172</v>
      </c>
      <c r="C46" s="3">
        <v>139</v>
      </c>
      <c r="D46" s="3">
        <v>172311</v>
      </c>
      <c r="E46" s="3">
        <v>204823</v>
      </c>
      <c r="F46" s="3">
        <v>661</v>
      </c>
      <c r="G46" s="3">
        <v>205484</v>
      </c>
      <c r="H46" s="4">
        <v>18.964175359524198</v>
      </c>
      <c r="I46" s="4">
        <v>375.53956834532374</v>
      </c>
      <c r="J46" s="5">
        <v>19.251817933852163</v>
      </c>
      <c r="L46" s="82">
        <f t="shared" si="3"/>
        <v>86086</v>
      </c>
      <c r="M46" s="82">
        <f t="shared" si="3"/>
        <v>69.5</v>
      </c>
      <c r="N46" s="83">
        <f t="shared" si="4"/>
        <v>102411.5</v>
      </c>
      <c r="O46" s="83">
        <f t="shared" si="4"/>
        <v>330.5</v>
      </c>
      <c r="P46" s="84">
        <f t="shared" si="5"/>
        <v>16325.5</v>
      </c>
      <c r="Q46" s="84">
        <f t="shared" si="5"/>
        <v>261</v>
      </c>
      <c r="R46" s="85">
        <f t="shared" si="0"/>
        <v>781.7671755725191</v>
      </c>
      <c r="S46" s="85">
        <f t="shared" si="1"/>
        <v>2.5229007633587788</v>
      </c>
      <c r="T46" s="85">
        <f t="shared" si="2"/>
        <v>784.2900763358779</v>
      </c>
    </row>
    <row r="47" spans="1:20" ht="14.25">
      <c r="A47" s="6" t="s">
        <v>38</v>
      </c>
      <c r="B47" s="7">
        <v>367750</v>
      </c>
      <c r="C47" s="7">
        <v>3794</v>
      </c>
      <c r="D47" s="7">
        <v>371544</v>
      </c>
      <c r="E47" s="7">
        <v>419808</v>
      </c>
      <c r="F47" s="7">
        <v>5453</v>
      </c>
      <c r="G47" s="7">
        <v>425261</v>
      </c>
      <c r="H47" s="8">
        <v>14.155812372535689</v>
      </c>
      <c r="I47" s="8">
        <v>43.7269372693727</v>
      </c>
      <c r="J47" s="9">
        <v>14.457776198781303</v>
      </c>
      <c r="L47" s="82">
        <f t="shared" si="3"/>
        <v>183875</v>
      </c>
      <c r="M47" s="82">
        <f t="shared" si="3"/>
        <v>1897</v>
      </c>
      <c r="N47" s="83">
        <f t="shared" si="4"/>
        <v>209904</v>
      </c>
      <c r="O47" s="83">
        <f t="shared" si="4"/>
        <v>2726.5</v>
      </c>
      <c r="P47" s="84">
        <f t="shared" si="5"/>
        <v>26029</v>
      </c>
      <c r="Q47" s="84">
        <f t="shared" si="5"/>
        <v>829.5</v>
      </c>
      <c r="R47" s="85">
        <f t="shared" si="0"/>
        <v>1602.320610687023</v>
      </c>
      <c r="S47" s="85">
        <f t="shared" si="1"/>
        <v>20.81297709923664</v>
      </c>
      <c r="T47" s="85">
        <f t="shared" si="2"/>
        <v>1623.1335877862596</v>
      </c>
    </row>
    <row r="48" spans="1:20" ht="14.25">
      <c r="A48" s="10" t="s">
        <v>67</v>
      </c>
      <c r="B48" s="3">
        <v>345676</v>
      </c>
      <c r="C48" s="3">
        <v>698</v>
      </c>
      <c r="D48" s="3">
        <v>346374</v>
      </c>
      <c r="E48" s="3">
        <v>424397</v>
      </c>
      <c r="F48" s="3">
        <v>1570</v>
      </c>
      <c r="G48" s="3">
        <v>425967</v>
      </c>
      <c r="H48" s="4">
        <v>22.77305916522987</v>
      </c>
      <c r="I48" s="4">
        <v>124.92836676217765</v>
      </c>
      <c r="J48" s="5">
        <v>22.97891874101405</v>
      </c>
      <c r="L48" s="82">
        <f>B48/2</f>
        <v>172838</v>
      </c>
      <c r="M48" s="82">
        <f>C48/2</f>
        <v>349</v>
      </c>
      <c r="N48" s="83">
        <f>E48/2</f>
        <v>212198.5</v>
      </c>
      <c r="O48" s="83">
        <f>F48/2</f>
        <v>785</v>
      </c>
      <c r="P48" s="84">
        <f>N48-L48</f>
        <v>39360.5</v>
      </c>
      <c r="Q48" s="84">
        <f>O48-M48</f>
        <v>436</v>
      </c>
      <c r="R48" s="85">
        <f t="shared" si="0"/>
        <v>1619.8358778625955</v>
      </c>
      <c r="S48" s="85">
        <f t="shared" si="1"/>
        <v>5.99236641221374</v>
      </c>
      <c r="T48" s="85">
        <f t="shared" si="2"/>
        <v>1625.828244274809</v>
      </c>
    </row>
    <row r="49" spans="1:20" ht="14.25">
      <c r="A49" s="6" t="s">
        <v>39</v>
      </c>
      <c r="B49" s="7">
        <v>481633</v>
      </c>
      <c r="C49" s="7">
        <v>46658</v>
      </c>
      <c r="D49" s="7">
        <v>528291</v>
      </c>
      <c r="E49" s="7">
        <v>513167</v>
      </c>
      <c r="F49" s="7">
        <v>49500</v>
      </c>
      <c r="G49" s="7">
        <v>562667</v>
      </c>
      <c r="H49" s="8">
        <v>6.54730884304024</v>
      </c>
      <c r="I49" s="8">
        <v>6.091131210081873</v>
      </c>
      <c r="J49" s="9">
        <v>6.507019805372417</v>
      </c>
      <c r="L49" s="82">
        <f aca="true" t="shared" si="6" ref="L49:M60">B49/2</f>
        <v>240816.5</v>
      </c>
      <c r="M49" s="82">
        <f t="shared" si="6"/>
        <v>23329</v>
      </c>
      <c r="N49" s="83">
        <f aca="true" t="shared" si="7" ref="N49:O60">E49/2</f>
        <v>256583.5</v>
      </c>
      <c r="O49" s="83">
        <f t="shared" si="7"/>
        <v>24750</v>
      </c>
      <c r="P49" s="84">
        <f aca="true" t="shared" si="8" ref="P49:Q60">N49-L49</f>
        <v>15767</v>
      </c>
      <c r="Q49" s="84">
        <f t="shared" si="8"/>
        <v>1421</v>
      </c>
      <c r="R49" s="85">
        <f t="shared" si="0"/>
        <v>1958.6526717557251</v>
      </c>
      <c r="S49" s="85">
        <f t="shared" si="1"/>
        <v>188.93129770992365</v>
      </c>
      <c r="T49" s="85">
        <f t="shared" si="2"/>
        <v>2147.583969465649</v>
      </c>
    </row>
    <row r="50" spans="1:20" ht="14.25">
      <c r="A50" s="10" t="s">
        <v>40</v>
      </c>
      <c r="B50" s="3">
        <v>20114</v>
      </c>
      <c r="C50" s="3">
        <v>0</v>
      </c>
      <c r="D50" s="3">
        <v>20114</v>
      </c>
      <c r="E50" s="3">
        <v>26638</v>
      </c>
      <c r="F50" s="3">
        <v>0</v>
      </c>
      <c r="G50" s="3">
        <v>26638</v>
      </c>
      <c r="H50" s="4">
        <v>32.43511981704286</v>
      </c>
      <c r="I50" s="4">
        <v>0</v>
      </c>
      <c r="J50" s="5">
        <v>32.43511981704286</v>
      </c>
      <c r="L50" s="82">
        <f t="shared" si="6"/>
        <v>10057</v>
      </c>
      <c r="M50" s="82">
        <f t="shared" si="6"/>
        <v>0</v>
      </c>
      <c r="N50" s="83">
        <f t="shared" si="7"/>
        <v>13319</v>
      </c>
      <c r="O50" s="83">
        <f t="shared" si="7"/>
        <v>0</v>
      </c>
      <c r="P50" s="84">
        <f t="shared" si="8"/>
        <v>3262</v>
      </c>
      <c r="Q50" s="84">
        <f t="shared" si="8"/>
        <v>0</v>
      </c>
      <c r="R50" s="85">
        <f t="shared" si="0"/>
        <v>101.67175572519083</v>
      </c>
      <c r="S50" s="85">
        <f t="shared" si="1"/>
        <v>0</v>
      </c>
      <c r="T50" s="85">
        <f t="shared" si="2"/>
        <v>101.67175572519083</v>
      </c>
    </row>
    <row r="51" spans="1:20" ht="14.25">
      <c r="A51" s="6" t="s">
        <v>41</v>
      </c>
      <c r="B51" s="7">
        <v>36037</v>
      </c>
      <c r="C51" s="7">
        <v>314</v>
      </c>
      <c r="D51" s="7">
        <v>36351</v>
      </c>
      <c r="E51" s="7">
        <v>32674</v>
      </c>
      <c r="F51" s="7">
        <v>0</v>
      </c>
      <c r="G51" s="7">
        <v>32674</v>
      </c>
      <c r="H51" s="8">
        <v>-9.332075366983933</v>
      </c>
      <c r="I51" s="8">
        <v>-100</v>
      </c>
      <c r="J51" s="9">
        <v>-10.115265054606477</v>
      </c>
      <c r="L51" s="82">
        <f t="shared" si="6"/>
        <v>18018.5</v>
      </c>
      <c r="M51" s="82">
        <f t="shared" si="6"/>
        <v>157</v>
      </c>
      <c r="N51" s="83">
        <f t="shared" si="7"/>
        <v>16337</v>
      </c>
      <c r="O51" s="83">
        <f t="shared" si="7"/>
        <v>0</v>
      </c>
      <c r="P51" s="84">
        <f t="shared" si="8"/>
        <v>-1681.5</v>
      </c>
      <c r="Q51" s="84">
        <f t="shared" si="8"/>
        <v>-157</v>
      </c>
      <c r="R51" s="85">
        <f t="shared" si="0"/>
        <v>124.70992366412214</v>
      </c>
      <c r="S51" s="85">
        <f t="shared" si="1"/>
        <v>0</v>
      </c>
      <c r="T51" s="85">
        <f t="shared" si="2"/>
        <v>124.70992366412214</v>
      </c>
    </row>
    <row r="52" spans="1:20" ht="14.25">
      <c r="A52" s="10" t="s">
        <v>42</v>
      </c>
      <c r="B52" s="3">
        <v>164498</v>
      </c>
      <c r="C52" s="3">
        <v>2344</v>
      </c>
      <c r="D52" s="3">
        <v>166842</v>
      </c>
      <c r="E52" s="3">
        <v>169935</v>
      </c>
      <c r="F52" s="3">
        <v>4251</v>
      </c>
      <c r="G52" s="3">
        <v>174186</v>
      </c>
      <c r="H52" s="4">
        <v>3.3052073581441723</v>
      </c>
      <c r="I52" s="4">
        <v>81.35665529010238</v>
      </c>
      <c r="J52" s="5">
        <v>4.4017693386557335</v>
      </c>
      <c r="L52" s="82">
        <f t="shared" si="6"/>
        <v>82249</v>
      </c>
      <c r="M52" s="82">
        <f t="shared" si="6"/>
        <v>1172</v>
      </c>
      <c r="N52" s="83">
        <f t="shared" si="7"/>
        <v>84967.5</v>
      </c>
      <c r="O52" s="83">
        <f t="shared" si="7"/>
        <v>2125.5</v>
      </c>
      <c r="P52" s="84">
        <f t="shared" si="8"/>
        <v>2718.5</v>
      </c>
      <c r="Q52" s="84">
        <f t="shared" si="8"/>
        <v>953.5</v>
      </c>
      <c r="R52" s="85">
        <f t="shared" si="0"/>
        <v>648.6068702290077</v>
      </c>
      <c r="S52" s="85">
        <f t="shared" si="1"/>
        <v>16.22519083969466</v>
      </c>
      <c r="T52" s="85">
        <f t="shared" si="2"/>
        <v>664.8320610687023</v>
      </c>
    </row>
    <row r="53" spans="1:20" ht="14.25">
      <c r="A53" s="6" t="s">
        <v>68</v>
      </c>
      <c r="B53" s="7">
        <v>318235</v>
      </c>
      <c r="C53" s="7">
        <v>11822</v>
      </c>
      <c r="D53" s="7">
        <v>330057</v>
      </c>
      <c r="E53" s="7">
        <v>354057</v>
      </c>
      <c r="F53" s="7">
        <v>8927</v>
      </c>
      <c r="G53" s="7">
        <v>362984</v>
      </c>
      <c r="H53" s="8">
        <v>11.256461420019797</v>
      </c>
      <c r="I53" s="8">
        <v>-24.488242260192862</v>
      </c>
      <c r="J53" s="9">
        <v>9.976155633723872</v>
      </c>
      <c r="L53" s="82">
        <f t="shared" si="6"/>
        <v>159117.5</v>
      </c>
      <c r="M53" s="82">
        <f t="shared" si="6"/>
        <v>5911</v>
      </c>
      <c r="N53" s="83">
        <f t="shared" si="7"/>
        <v>177028.5</v>
      </c>
      <c r="O53" s="83">
        <f t="shared" si="7"/>
        <v>4463.5</v>
      </c>
      <c r="P53" s="84">
        <f t="shared" si="8"/>
        <v>17911</v>
      </c>
      <c r="Q53" s="84">
        <f t="shared" si="8"/>
        <v>-1447.5</v>
      </c>
      <c r="R53" s="85">
        <f t="shared" si="0"/>
        <v>1351.3625954198474</v>
      </c>
      <c r="S53" s="85">
        <f t="shared" si="1"/>
        <v>34.07251908396947</v>
      </c>
      <c r="T53" s="85">
        <f t="shared" si="2"/>
        <v>1385.4351145038167</v>
      </c>
    </row>
    <row r="54" spans="1:20" ht="14.25">
      <c r="A54" s="10" t="s">
        <v>43</v>
      </c>
      <c r="B54" s="3">
        <v>151288</v>
      </c>
      <c r="C54" s="3">
        <v>0</v>
      </c>
      <c r="D54" s="3">
        <v>151288</v>
      </c>
      <c r="E54" s="3">
        <v>173980</v>
      </c>
      <c r="F54" s="3">
        <v>0</v>
      </c>
      <c r="G54" s="3">
        <v>173980</v>
      </c>
      <c r="H54" s="4">
        <v>14.999206810850826</v>
      </c>
      <c r="I54" s="4">
        <v>0</v>
      </c>
      <c r="J54" s="5">
        <v>14.999206810850826</v>
      </c>
      <c r="L54" s="82">
        <f t="shared" si="6"/>
        <v>75644</v>
      </c>
      <c r="M54" s="82">
        <f t="shared" si="6"/>
        <v>0</v>
      </c>
      <c r="N54" s="83">
        <f t="shared" si="7"/>
        <v>86990</v>
      </c>
      <c r="O54" s="83">
        <f t="shared" si="7"/>
        <v>0</v>
      </c>
      <c r="P54" s="84">
        <f t="shared" si="8"/>
        <v>11346</v>
      </c>
      <c r="Q54" s="84">
        <f t="shared" si="8"/>
        <v>0</v>
      </c>
      <c r="R54" s="85">
        <f t="shared" si="0"/>
        <v>664.0458015267176</v>
      </c>
      <c r="S54" s="85">
        <f t="shared" si="1"/>
        <v>0</v>
      </c>
      <c r="T54" s="85">
        <f t="shared" si="2"/>
        <v>664.0458015267176</v>
      </c>
    </row>
    <row r="55" spans="1:20" ht="14.25">
      <c r="A55" s="6" t="s">
        <v>61</v>
      </c>
      <c r="B55" s="7">
        <v>14884</v>
      </c>
      <c r="C55" s="7">
        <v>1019</v>
      </c>
      <c r="D55" s="7">
        <v>15903</v>
      </c>
      <c r="E55" s="7">
        <v>13097</v>
      </c>
      <c r="F55" s="7">
        <v>1062</v>
      </c>
      <c r="G55" s="7">
        <v>14159</v>
      </c>
      <c r="H55" s="8">
        <v>-12.006181134103736</v>
      </c>
      <c r="I55" s="8">
        <v>4.2198233562316</v>
      </c>
      <c r="J55" s="9">
        <v>-10.966484311136265</v>
      </c>
      <c r="L55" s="82">
        <f t="shared" si="6"/>
        <v>7442</v>
      </c>
      <c r="M55" s="82">
        <f t="shared" si="6"/>
        <v>509.5</v>
      </c>
      <c r="N55" s="83">
        <f t="shared" si="7"/>
        <v>6548.5</v>
      </c>
      <c r="O55" s="83">
        <f t="shared" si="7"/>
        <v>531</v>
      </c>
      <c r="P55" s="84">
        <f t="shared" si="8"/>
        <v>-893.5</v>
      </c>
      <c r="Q55" s="84">
        <f t="shared" si="8"/>
        <v>21.5</v>
      </c>
      <c r="R55" s="85">
        <f t="shared" si="0"/>
        <v>49.98854961832061</v>
      </c>
      <c r="S55" s="85">
        <f t="shared" si="1"/>
        <v>4.0534351145038165</v>
      </c>
      <c r="T55" s="85">
        <f t="shared" si="2"/>
        <v>54.04198473282443</v>
      </c>
    </row>
    <row r="56" spans="1:20" ht="14.25">
      <c r="A56" s="10" t="s">
        <v>44</v>
      </c>
      <c r="B56" s="3">
        <v>55465</v>
      </c>
      <c r="C56" s="3">
        <v>1081</v>
      </c>
      <c r="D56" s="3">
        <v>56546</v>
      </c>
      <c r="E56" s="3">
        <v>64383</v>
      </c>
      <c r="F56" s="3">
        <v>1421</v>
      </c>
      <c r="G56" s="3">
        <v>65804</v>
      </c>
      <c r="H56" s="4">
        <v>16.078608131253944</v>
      </c>
      <c r="I56" s="4">
        <v>31.452358926919523</v>
      </c>
      <c r="J56" s="5">
        <v>16.372510876100872</v>
      </c>
      <c r="L56" s="82">
        <f t="shared" si="6"/>
        <v>27732.5</v>
      </c>
      <c r="M56" s="82">
        <f t="shared" si="6"/>
        <v>540.5</v>
      </c>
      <c r="N56" s="83">
        <f t="shared" si="7"/>
        <v>32191.5</v>
      </c>
      <c r="O56" s="83">
        <f t="shared" si="7"/>
        <v>710.5</v>
      </c>
      <c r="P56" s="84">
        <f t="shared" si="8"/>
        <v>4459</v>
      </c>
      <c r="Q56" s="84">
        <f t="shared" si="8"/>
        <v>170</v>
      </c>
      <c r="R56" s="85">
        <f t="shared" si="0"/>
        <v>245.73664122137404</v>
      </c>
      <c r="S56" s="85">
        <f t="shared" si="1"/>
        <v>5.423664122137405</v>
      </c>
      <c r="T56" s="85">
        <f t="shared" si="2"/>
        <v>251.16030534351145</v>
      </c>
    </row>
    <row r="57" spans="1:20" ht="14.25">
      <c r="A57" s="6" t="s">
        <v>45</v>
      </c>
      <c r="B57" s="7">
        <v>0</v>
      </c>
      <c r="C57" s="7">
        <v>0</v>
      </c>
      <c r="D57" s="7">
        <v>0</v>
      </c>
      <c r="E57" s="7">
        <v>0</v>
      </c>
      <c r="F57" s="7">
        <v>0</v>
      </c>
      <c r="G57" s="7">
        <v>0</v>
      </c>
      <c r="H57" s="8">
        <v>0</v>
      </c>
      <c r="I57" s="8">
        <v>0</v>
      </c>
      <c r="J57" s="9">
        <v>0</v>
      </c>
      <c r="L57" s="82">
        <f t="shared" si="6"/>
        <v>0</v>
      </c>
      <c r="M57" s="82">
        <f t="shared" si="6"/>
        <v>0</v>
      </c>
      <c r="N57" s="83">
        <f t="shared" si="7"/>
        <v>0</v>
      </c>
      <c r="O57" s="83">
        <f t="shared" si="7"/>
        <v>0</v>
      </c>
      <c r="P57" s="84">
        <f t="shared" si="8"/>
        <v>0</v>
      </c>
      <c r="Q57" s="84">
        <f t="shared" si="8"/>
        <v>0</v>
      </c>
      <c r="R57" s="85">
        <f t="shared" si="0"/>
        <v>0</v>
      </c>
      <c r="S57" s="85">
        <f t="shared" si="1"/>
        <v>0</v>
      </c>
      <c r="T57" s="85">
        <f t="shared" si="2"/>
        <v>0</v>
      </c>
    </row>
    <row r="58" spans="1:20" ht="14.25">
      <c r="A58" s="10" t="s">
        <v>46</v>
      </c>
      <c r="B58" s="3">
        <v>633956</v>
      </c>
      <c r="C58" s="3">
        <v>1158</v>
      </c>
      <c r="D58" s="3">
        <v>635114</v>
      </c>
      <c r="E58" s="3">
        <v>679650</v>
      </c>
      <c r="F58" s="3">
        <v>2279</v>
      </c>
      <c r="G58" s="3">
        <v>681929</v>
      </c>
      <c r="H58" s="4">
        <v>7.207755743300797</v>
      </c>
      <c r="I58" s="4">
        <v>96.80483592400691</v>
      </c>
      <c r="J58" s="5">
        <v>7.3711176261269635</v>
      </c>
      <c r="L58" s="82">
        <f t="shared" si="6"/>
        <v>316978</v>
      </c>
      <c r="M58" s="82">
        <f t="shared" si="6"/>
        <v>579</v>
      </c>
      <c r="N58" s="83">
        <f t="shared" si="7"/>
        <v>339825</v>
      </c>
      <c r="O58" s="83">
        <f t="shared" si="7"/>
        <v>1139.5</v>
      </c>
      <c r="P58" s="84">
        <f t="shared" si="8"/>
        <v>22847</v>
      </c>
      <c r="Q58" s="84">
        <f t="shared" si="8"/>
        <v>560.5</v>
      </c>
      <c r="R58" s="85">
        <f t="shared" si="0"/>
        <v>2594.083969465649</v>
      </c>
      <c r="S58" s="85">
        <f t="shared" si="1"/>
        <v>8.698473282442748</v>
      </c>
      <c r="T58" s="85">
        <f t="shared" si="2"/>
        <v>2602.7824427480914</v>
      </c>
    </row>
    <row r="59" spans="1:20" ht="14.25">
      <c r="A59" s="6" t="s">
        <v>74</v>
      </c>
      <c r="B59" s="7">
        <v>14536</v>
      </c>
      <c r="C59" s="7">
        <v>8026</v>
      </c>
      <c r="D59" s="7">
        <v>22562</v>
      </c>
      <c r="E59" s="7">
        <v>15115</v>
      </c>
      <c r="F59" s="7">
        <v>10419</v>
      </c>
      <c r="G59" s="7">
        <v>25534</v>
      </c>
      <c r="H59" s="8">
        <v>3.983214089157953</v>
      </c>
      <c r="I59" s="8">
        <v>29.815599302267632</v>
      </c>
      <c r="J59" s="9">
        <v>13.172591082350854</v>
      </c>
      <c r="L59" s="82">
        <f t="shared" si="6"/>
        <v>7268</v>
      </c>
      <c r="M59" s="82">
        <f t="shared" si="6"/>
        <v>4013</v>
      </c>
      <c r="N59" s="83">
        <f t="shared" si="7"/>
        <v>7557.5</v>
      </c>
      <c r="O59" s="83">
        <f t="shared" si="7"/>
        <v>5209.5</v>
      </c>
      <c r="P59" s="84">
        <f t="shared" si="8"/>
        <v>289.5</v>
      </c>
      <c r="Q59" s="84">
        <f t="shared" si="8"/>
        <v>1196.5</v>
      </c>
      <c r="R59" s="85">
        <f t="shared" si="0"/>
        <v>57.69083969465649</v>
      </c>
      <c r="S59" s="85">
        <f t="shared" si="1"/>
        <v>39.767175572519086</v>
      </c>
      <c r="T59" s="85">
        <f t="shared" si="2"/>
        <v>97.45801526717557</v>
      </c>
    </row>
    <row r="60" spans="1:20" ht="14.25">
      <c r="A60" s="10" t="s">
        <v>75</v>
      </c>
      <c r="B60" s="3">
        <v>10438</v>
      </c>
      <c r="C60" s="3">
        <v>24670</v>
      </c>
      <c r="D60" s="3">
        <v>35108</v>
      </c>
      <c r="E60" s="3">
        <v>9740</v>
      </c>
      <c r="F60" s="3">
        <v>31927</v>
      </c>
      <c r="G60" s="3">
        <v>41667</v>
      </c>
      <c r="H60" s="4">
        <v>-6.6871048093504495</v>
      </c>
      <c r="I60" s="4">
        <v>29.4162950952574</v>
      </c>
      <c r="J60" s="5">
        <v>18.68235160077475</v>
      </c>
      <c r="L60" s="82">
        <f t="shared" si="6"/>
        <v>5219</v>
      </c>
      <c r="M60" s="82">
        <f t="shared" si="6"/>
        <v>12335</v>
      </c>
      <c r="N60" s="83">
        <f t="shared" si="7"/>
        <v>4870</v>
      </c>
      <c r="O60" s="83">
        <f t="shared" si="7"/>
        <v>15963.5</v>
      </c>
      <c r="P60" s="84">
        <f t="shared" si="8"/>
        <v>-349</v>
      </c>
      <c r="Q60" s="84">
        <f t="shared" si="8"/>
        <v>3628.5</v>
      </c>
      <c r="R60" s="85">
        <f t="shared" si="0"/>
        <v>37.17557251908397</v>
      </c>
      <c r="S60" s="85">
        <f t="shared" si="1"/>
        <v>121.8587786259542</v>
      </c>
      <c r="T60" s="85">
        <f t="shared" si="2"/>
        <v>159.03435114503816</v>
      </c>
    </row>
    <row r="61" spans="1:20" ht="14.25">
      <c r="A61" s="11" t="s">
        <v>47</v>
      </c>
      <c r="B61" s="12">
        <f>+B62-SUM(B60+B59+B32+B20+B10+B6+B5)</f>
        <v>20382075</v>
      </c>
      <c r="C61" s="12">
        <f>+C62-SUM(C60+C59+C32+C20+C10+C6+C5)</f>
        <v>9666636</v>
      </c>
      <c r="D61" s="12">
        <f>+D62-SUM(D60+D59+D32+D20+D10+D6+D5)</f>
        <v>30048711</v>
      </c>
      <c r="E61" s="12">
        <f>+E62-SUM(E60+E59+E32+E20+E10+E6+E5)</f>
        <v>22731606</v>
      </c>
      <c r="F61" s="12">
        <f>+F62-SUM(F60+F59+F32+F20+F10+F6+F5)</f>
        <v>11635929</v>
      </c>
      <c r="G61" s="12">
        <f>+G62-SUM(G60+G59+G32+G20+G10+G6+G5)</f>
        <v>34367535</v>
      </c>
      <c r="H61" s="13">
        <f aca="true" t="shared" si="9" ref="H61:J62">+_xlfn.IFERROR(((E61-B61)/B61)*100,0)</f>
        <v>11.527437711812953</v>
      </c>
      <c r="I61" s="13">
        <f t="shared" si="9"/>
        <v>20.37206118033202</v>
      </c>
      <c r="J61" s="13">
        <f t="shared" si="9"/>
        <v>14.372742977227876</v>
      </c>
      <c r="L61" s="86">
        <f>B61/2</f>
        <v>10191037.5</v>
      </c>
      <c r="M61" s="86">
        <f>C61/2</f>
        <v>4833318</v>
      </c>
      <c r="N61" s="86">
        <f>E61/2</f>
        <v>11365803</v>
      </c>
      <c r="O61" s="86">
        <f>F61/2</f>
        <v>5817964.5</v>
      </c>
      <c r="P61" s="86">
        <f>N61-L61</f>
        <v>1174765.5</v>
      </c>
      <c r="Q61" s="86">
        <f>O61-M61</f>
        <v>984646.5</v>
      </c>
      <c r="R61" s="86">
        <f>N61/131</f>
        <v>86761.85496183205</v>
      </c>
      <c r="S61" s="86">
        <f>O61/131</f>
        <v>44411.942748091606</v>
      </c>
      <c r="T61" s="86">
        <f t="shared" si="2"/>
        <v>131173.79770992365</v>
      </c>
    </row>
    <row r="62" spans="1:20" ht="14.25">
      <c r="A62" s="14" t="s">
        <v>48</v>
      </c>
      <c r="B62" s="15">
        <f>SUM(B4:B60)</f>
        <v>33395322</v>
      </c>
      <c r="C62" s="15">
        <f>SUM(C4:C60)</f>
        <v>39284030</v>
      </c>
      <c r="D62" s="15">
        <f>SUM(D4:D60)</f>
        <v>72679352</v>
      </c>
      <c r="E62" s="15">
        <f>SUM(E4:E60)</f>
        <v>37108806</v>
      </c>
      <c r="F62" s="15">
        <f>SUM(F4:F60)</f>
        <v>44923142</v>
      </c>
      <c r="G62" s="15">
        <f>SUM(G4:G60)</f>
        <v>82031948</v>
      </c>
      <c r="H62" s="16">
        <f t="shared" si="9"/>
        <v>11.119773002937357</v>
      </c>
      <c r="I62" s="16">
        <f t="shared" si="9"/>
        <v>14.354718698667119</v>
      </c>
      <c r="J62" s="16">
        <f t="shared" si="9"/>
        <v>12.868298550597975</v>
      </c>
      <c r="L62" s="87">
        <f>B62/2</f>
        <v>16697661</v>
      </c>
      <c r="M62" s="87">
        <f>C62/2</f>
        <v>19642015</v>
      </c>
      <c r="N62" s="87">
        <f>E62/2</f>
        <v>18554403</v>
      </c>
      <c r="O62" s="87">
        <f>F62/2</f>
        <v>22461571</v>
      </c>
      <c r="P62" s="87">
        <f>N62-L62</f>
        <v>1856742</v>
      </c>
      <c r="Q62" s="87">
        <f>O62-M62</f>
        <v>2819556</v>
      </c>
      <c r="R62" s="87">
        <f>N62/131</f>
        <v>141636.66412213742</v>
      </c>
      <c r="S62" s="87">
        <f>O62/131</f>
        <v>171462.37404580152</v>
      </c>
      <c r="T62" s="87">
        <f t="shared" si="2"/>
        <v>313099.03816793894</v>
      </c>
    </row>
    <row r="63" spans="1:10" ht="14.25">
      <c r="A63" s="11" t="s">
        <v>52</v>
      </c>
      <c r="B63" s="12"/>
      <c r="C63" s="12"/>
      <c r="D63" s="12">
        <v>173587</v>
      </c>
      <c r="E63" s="12"/>
      <c r="F63" s="12"/>
      <c r="G63" s="12">
        <v>73791</v>
      </c>
      <c r="H63" s="13"/>
      <c r="I63" s="13"/>
      <c r="J63" s="13">
        <f>+_xlfn.IFERROR(((G63-D63)/D63)*100,0)</f>
        <v>-57.49048027790099</v>
      </c>
    </row>
    <row r="64" spans="1:10" ht="14.25">
      <c r="A64" s="11" t="s">
        <v>53</v>
      </c>
      <c r="B64" s="12"/>
      <c r="C64" s="12"/>
      <c r="D64" s="32">
        <v>19907</v>
      </c>
      <c r="E64" s="12"/>
      <c r="F64" s="12"/>
      <c r="G64" s="12">
        <v>3928</v>
      </c>
      <c r="H64" s="13"/>
      <c r="I64" s="13"/>
      <c r="J64" s="13">
        <f>+_xlfn.IFERROR(((G64-D64)/D64)*100,0)</f>
        <v>-80.26824735017833</v>
      </c>
    </row>
    <row r="65" spans="1:10" ht="15" thickBot="1">
      <c r="A65" s="18" t="s">
        <v>54</v>
      </c>
      <c r="B65" s="19"/>
      <c r="C65" s="19"/>
      <c r="D65" s="19">
        <v>193494</v>
      </c>
      <c r="E65" s="19"/>
      <c r="F65" s="19"/>
      <c r="G65" s="19">
        <v>77719</v>
      </c>
      <c r="H65" s="64">
        <f>+_xlfn.IFERROR(((G65-D65)/D65)*100,0)</f>
        <v>-59.833896658294314</v>
      </c>
      <c r="I65" s="64"/>
      <c r="J65" s="65"/>
    </row>
    <row r="66" spans="1:10" ht="15" thickBot="1">
      <c r="A66" s="20" t="s">
        <v>55</v>
      </c>
      <c r="B66" s="33"/>
      <c r="C66" s="33"/>
      <c r="D66" s="33">
        <f>+D62+D65</f>
        <v>72872846</v>
      </c>
      <c r="E66" s="21"/>
      <c r="F66" s="21"/>
      <c r="G66" s="21">
        <f>+G62+G65</f>
        <v>82109667</v>
      </c>
      <c r="H66" s="68">
        <f>+_xlfn.IFERROR(((G66-D66)/D66)*100,0)</f>
        <v>12.675257667307244</v>
      </c>
      <c r="I66" s="68"/>
      <c r="J66" s="69"/>
    </row>
    <row r="67" spans="1:10" ht="49.5" customHeight="1">
      <c r="A67" s="55" t="s">
        <v>62</v>
      </c>
      <c r="B67" s="55"/>
      <c r="C67" s="55"/>
      <c r="D67" s="55"/>
      <c r="E67" s="55"/>
      <c r="F67" s="55"/>
      <c r="G67" s="55"/>
      <c r="H67" s="55"/>
      <c r="I67" s="55"/>
      <c r="J67" s="55"/>
    </row>
    <row r="68" ht="14.25">
      <c r="A68" s="39" t="s">
        <v>63</v>
      </c>
    </row>
  </sheetData>
  <sheetProtection/>
  <mergeCells count="13">
    <mergeCell ref="R1:T2"/>
    <mergeCell ref="L2:Q2"/>
    <mergeCell ref="L3:M3"/>
    <mergeCell ref="N3:O3"/>
    <mergeCell ref="P3:Q3"/>
    <mergeCell ref="H66:J66"/>
    <mergeCell ref="A67:J67"/>
    <mergeCell ref="A1:J1"/>
    <mergeCell ref="A2:A3"/>
    <mergeCell ref="B2:D2"/>
    <mergeCell ref="E2:G2"/>
    <mergeCell ref="H2:J2"/>
    <mergeCell ref="H65:J65"/>
  </mergeCells>
  <conditionalFormatting sqref="B4:J60">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A1:K72"/>
  <sheetViews>
    <sheetView zoomScale="77" zoomScaleNormal="77" zoomScalePageLayoutView="0" workbookViewId="0" topLeftCell="A25">
      <selection activeCell="G56" sqref="G56"/>
    </sheetView>
  </sheetViews>
  <sheetFormatPr defaultColWidth="9.140625" defaultRowHeight="15"/>
  <cols>
    <col min="1" max="1" width="36.7109375" style="0" bestFit="1" customWidth="1"/>
    <col min="2" max="10" width="14.28125" style="0" customWidth="1"/>
  </cols>
  <sheetData>
    <row r="1" spans="1:10" ht="22.5" customHeight="1">
      <c r="A1" s="56" t="s">
        <v>0</v>
      </c>
      <c r="B1" s="57"/>
      <c r="C1" s="57"/>
      <c r="D1" s="57"/>
      <c r="E1" s="57"/>
      <c r="F1" s="57"/>
      <c r="G1" s="57"/>
      <c r="H1" s="57"/>
      <c r="I1" s="57"/>
      <c r="J1" s="58"/>
    </row>
    <row r="2" spans="1:10" ht="27" customHeight="1">
      <c r="A2" s="59" t="s">
        <v>1</v>
      </c>
      <c r="B2" s="61" t="s">
        <v>78</v>
      </c>
      <c r="C2" s="61"/>
      <c r="D2" s="61"/>
      <c r="E2" s="61" t="s">
        <v>79</v>
      </c>
      <c r="F2" s="61"/>
      <c r="G2" s="61"/>
      <c r="H2" s="62" t="s">
        <v>77</v>
      </c>
      <c r="I2" s="62"/>
      <c r="J2" s="63"/>
    </row>
    <row r="3" spans="1:10" ht="14.25">
      <c r="A3" s="60"/>
      <c r="B3" s="1" t="s">
        <v>2</v>
      </c>
      <c r="C3" s="1" t="s">
        <v>3</v>
      </c>
      <c r="D3" s="1" t="s">
        <v>4</v>
      </c>
      <c r="E3" s="1" t="s">
        <v>2</v>
      </c>
      <c r="F3" s="1" t="s">
        <v>3</v>
      </c>
      <c r="G3" s="1" t="s">
        <v>4</v>
      </c>
      <c r="H3" s="1" t="s">
        <v>2</v>
      </c>
      <c r="I3" s="1" t="s">
        <v>3</v>
      </c>
      <c r="J3" s="2" t="s">
        <v>4</v>
      </c>
    </row>
    <row r="4" spans="1:10" ht="14.25">
      <c r="A4" s="10" t="s">
        <v>5</v>
      </c>
      <c r="B4" s="3">
        <v>6716</v>
      </c>
      <c r="C4" s="3">
        <v>3399</v>
      </c>
      <c r="D4" s="3">
        <v>10115</v>
      </c>
      <c r="E4" s="3">
        <v>6545</v>
      </c>
      <c r="F4" s="3">
        <v>4230</v>
      </c>
      <c r="G4" s="3">
        <v>10775</v>
      </c>
      <c r="H4" s="4">
        <v>-2.5461584276354974</v>
      </c>
      <c r="I4" s="4">
        <v>24.44836716681377</v>
      </c>
      <c r="J4" s="5">
        <v>6.524962926347009</v>
      </c>
    </row>
    <row r="5" spans="1:10" ht="14.25">
      <c r="A5" s="6" t="s">
        <v>69</v>
      </c>
      <c r="B5" s="7">
        <v>51195</v>
      </c>
      <c r="C5" s="7">
        <v>147452</v>
      </c>
      <c r="D5" s="7">
        <v>198647</v>
      </c>
      <c r="E5" s="7">
        <v>46966</v>
      </c>
      <c r="F5" s="7">
        <v>160835</v>
      </c>
      <c r="G5" s="7">
        <v>207801</v>
      </c>
      <c r="H5" s="8">
        <v>-8.260572321515774</v>
      </c>
      <c r="I5" s="8">
        <v>9.076173941350406</v>
      </c>
      <c r="J5" s="9">
        <v>4.608174299133639</v>
      </c>
    </row>
    <row r="6" spans="1:10" ht="14.25">
      <c r="A6" s="10" t="s">
        <v>70</v>
      </c>
      <c r="B6" s="3">
        <v>41594</v>
      </c>
      <c r="C6" s="3">
        <v>46376</v>
      </c>
      <c r="D6" s="3">
        <v>87970</v>
      </c>
      <c r="E6" s="3">
        <v>44832</v>
      </c>
      <c r="F6" s="3">
        <v>51937</v>
      </c>
      <c r="G6" s="3">
        <v>96769</v>
      </c>
      <c r="H6" s="4">
        <v>7.784776650478434</v>
      </c>
      <c r="I6" s="4">
        <v>11.991116094531654</v>
      </c>
      <c r="J6" s="5">
        <v>10.00227350233034</v>
      </c>
    </row>
    <row r="7" spans="1:10" ht="14.25">
      <c r="A7" s="6" t="s">
        <v>6</v>
      </c>
      <c r="B7" s="7">
        <v>28307</v>
      </c>
      <c r="C7" s="7">
        <v>7491</v>
      </c>
      <c r="D7" s="7">
        <v>35798</v>
      </c>
      <c r="E7" s="7">
        <v>29206</v>
      </c>
      <c r="F7" s="7">
        <v>9639</v>
      </c>
      <c r="G7" s="7">
        <v>38845</v>
      </c>
      <c r="H7" s="8">
        <v>3.1758928886847775</v>
      </c>
      <c r="I7" s="8">
        <v>28.674409291149377</v>
      </c>
      <c r="J7" s="9">
        <v>8.511648695457847</v>
      </c>
    </row>
    <row r="8" spans="1:10" ht="14.25">
      <c r="A8" s="10" t="s">
        <v>7</v>
      </c>
      <c r="B8" s="3">
        <v>18012</v>
      </c>
      <c r="C8" s="3">
        <v>7823</v>
      </c>
      <c r="D8" s="3">
        <v>25835</v>
      </c>
      <c r="E8" s="3">
        <v>18773</v>
      </c>
      <c r="F8" s="3">
        <v>9606</v>
      </c>
      <c r="G8" s="3">
        <v>28379</v>
      </c>
      <c r="H8" s="4">
        <v>4.224961137019764</v>
      </c>
      <c r="I8" s="4">
        <v>22.7917678639908</v>
      </c>
      <c r="J8" s="5">
        <v>9.847106638281401</v>
      </c>
    </row>
    <row r="9" spans="1:10" ht="14.25">
      <c r="A9" s="6" t="s">
        <v>8</v>
      </c>
      <c r="B9" s="7">
        <v>17784</v>
      </c>
      <c r="C9" s="7">
        <v>42068</v>
      </c>
      <c r="D9" s="7">
        <v>59852</v>
      </c>
      <c r="E9" s="7">
        <v>18938</v>
      </c>
      <c r="F9" s="7">
        <v>45381</v>
      </c>
      <c r="G9" s="7">
        <v>64319</v>
      </c>
      <c r="H9" s="8">
        <v>6.4889788573999105</v>
      </c>
      <c r="I9" s="8">
        <v>7.875344680041837</v>
      </c>
      <c r="J9" s="9">
        <v>7.463409744035287</v>
      </c>
    </row>
    <row r="10" spans="1:10" ht="14.25">
      <c r="A10" s="10" t="s">
        <v>71</v>
      </c>
      <c r="B10" s="3">
        <v>1525</v>
      </c>
      <c r="C10" s="3">
        <v>623</v>
      </c>
      <c r="D10" s="3">
        <v>2148</v>
      </c>
      <c r="E10" s="3">
        <v>1496</v>
      </c>
      <c r="F10" s="3">
        <v>886</v>
      </c>
      <c r="G10" s="3">
        <v>2382</v>
      </c>
      <c r="H10" s="4">
        <v>-1.9016393442622952</v>
      </c>
      <c r="I10" s="4">
        <v>42.21508828250401</v>
      </c>
      <c r="J10" s="5">
        <v>10.893854748603351</v>
      </c>
    </row>
    <row r="11" spans="1:10" ht="14.25">
      <c r="A11" s="6" t="s">
        <v>9</v>
      </c>
      <c r="B11" s="7">
        <v>7068</v>
      </c>
      <c r="C11" s="7">
        <v>4369</v>
      </c>
      <c r="D11" s="7">
        <v>11437</v>
      </c>
      <c r="E11" s="7">
        <v>7328</v>
      </c>
      <c r="F11" s="7">
        <v>4428</v>
      </c>
      <c r="G11" s="7">
        <v>11756</v>
      </c>
      <c r="H11" s="8">
        <v>3.6785512167515564</v>
      </c>
      <c r="I11" s="8">
        <v>1.3504234378576334</v>
      </c>
      <c r="J11" s="9">
        <v>2.789192970184489</v>
      </c>
    </row>
    <row r="12" spans="1:10" ht="14.25">
      <c r="A12" s="10" t="s">
        <v>10</v>
      </c>
      <c r="B12" s="3">
        <v>6575</v>
      </c>
      <c r="C12" s="3">
        <v>2080</v>
      </c>
      <c r="D12" s="3">
        <v>8655</v>
      </c>
      <c r="E12" s="3">
        <v>6769</v>
      </c>
      <c r="F12" s="3">
        <v>2321</v>
      </c>
      <c r="G12" s="3">
        <v>9090</v>
      </c>
      <c r="H12" s="4">
        <v>2.950570342205323</v>
      </c>
      <c r="I12" s="4">
        <v>11.586538461538462</v>
      </c>
      <c r="J12" s="5">
        <v>5.025996533795494</v>
      </c>
    </row>
    <row r="13" spans="1:10" ht="14.25">
      <c r="A13" s="6" t="s">
        <v>11</v>
      </c>
      <c r="B13" s="7">
        <v>15722</v>
      </c>
      <c r="C13" s="7">
        <v>2767</v>
      </c>
      <c r="D13" s="7">
        <v>18489</v>
      </c>
      <c r="E13" s="7">
        <v>15870</v>
      </c>
      <c r="F13" s="7">
        <v>2862</v>
      </c>
      <c r="G13" s="7">
        <v>18732</v>
      </c>
      <c r="H13" s="8">
        <v>0.9413560615697748</v>
      </c>
      <c r="I13" s="8">
        <v>3.4333212865919767</v>
      </c>
      <c r="J13" s="9">
        <v>1.3142949862080155</v>
      </c>
    </row>
    <row r="14" spans="1:10" ht="14.25">
      <c r="A14" s="10" t="s">
        <v>12</v>
      </c>
      <c r="B14" s="3">
        <v>7116</v>
      </c>
      <c r="C14" s="3">
        <v>1250</v>
      </c>
      <c r="D14" s="3">
        <v>8366</v>
      </c>
      <c r="E14" s="3">
        <v>7197</v>
      </c>
      <c r="F14" s="3">
        <v>1186</v>
      </c>
      <c r="G14" s="3">
        <v>8383</v>
      </c>
      <c r="H14" s="4">
        <v>1.1382799325463744</v>
      </c>
      <c r="I14" s="4">
        <v>-5.12</v>
      </c>
      <c r="J14" s="5">
        <v>0.20320344250537892</v>
      </c>
    </row>
    <row r="15" spans="1:10" ht="14.25">
      <c r="A15" s="6" t="s">
        <v>13</v>
      </c>
      <c r="B15" s="7">
        <v>2997</v>
      </c>
      <c r="C15" s="7">
        <v>73</v>
      </c>
      <c r="D15" s="7">
        <v>3070</v>
      </c>
      <c r="E15" s="7">
        <v>3111</v>
      </c>
      <c r="F15" s="7">
        <v>59</v>
      </c>
      <c r="G15" s="7">
        <v>3170</v>
      </c>
      <c r="H15" s="8">
        <v>3.8038038038038042</v>
      </c>
      <c r="I15" s="8">
        <v>-19.17808219178082</v>
      </c>
      <c r="J15" s="9">
        <v>3.257328990228013</v>
      </c>
    </row>
    <row r="16" spans="1:10" ht="14.25">
      <c r="A16" s="10" t="s">
        <v>14</v>
      </c>
      <c r="B16" s="3">
        <v>8269</v>
      </c>
      <c r="C16" s="3">
        <v>1052</v>
      </c>
      <c r="D16" s="3">
        <v>9321</v>
      </c>
      <c r="E16" s="3">
        <v>8516</v>
      </c>
      <c r="F16" s="3">
        <v>815</v>
      </c>
      <c r="G16" s="3">
        <v>9331</v>
      </c>
      <c r="H16" s="4">
        <v>2.9870601040029023</v>
      </c>
      <c r="I16" s="4">
        <v>-22.52851711026616</v>
      </c>
      <c r="J16" s="5">
        <v>0.10728462611307799</v>
      </c>
    </row>
    <row r="17" spans="1:10" ht="14.25">
      <c r="A17" s="6" t="s">
        <v>15</v>
      </c>
      <c r="B17" s="7">
        <v>2358</v>
      </c>
      <c r="C17" s="7">
        <v>64</v>
      </c>
      <c r="D17" s="7">
        <v>2422</v>
      </c>
      <c r="E17" s="7">
        <v>1180</v>
      </c>
      <c r="F17" s="7">
        <v>13</v>
      </c>
      <c r="G17" s="7">
        <v>1193</v>
      </c>
      <c r="H17" s="8">
        <v>-49.957591178965224</v>
      </c>
      <c r="I17" s="8">
        <v>-79.6875</v>
      </c>
      <c r="J17" s="9">
        <v>-50.74318744838976</v>
      </c>
    </row>
    <row r="18" spans="1:10" ht="14.25">
      <c r="A18" s="10" t="s">
        <v>16</v>
      </c>
      <c r="B18" s="3">
        <v>844</v>
      </c>
      <c r="C18" s="3">
        <v>22</v>
      </c>
      <c r="D18" s="3">
        <v>866</v>
      </c>
      <c r="E18" s="3">
        <v>862</v>
      </c>
      <c r="F18" s="3">
        <v>16</v>
      </c>
      <c r="G18" s="3">
        <v>878</v>
      </c>
      <c r="H18" s="4">
        <v>2.132701421800948</v>
      </c>
      <c r="I18" s="4">
        <v>-27.27272727272727</v>
      </c>
      <c r="J18" s="5">
        <v>1.3856812933025404</v>
      </c>
    </row>
    <row r="19" spans="1:10" ht="14.25">
      <c r="A19" s="6" t="s">
        <v>17</v>
      </c>
      <c r="B19" s="7">
        <v>426</v>
      </c>
      <c r="C19" s="7">
        <v>28</v>
      </c>
      <c r="D19" s="7">
        <v>454</v>
      </c>
      <c r="E19" s="7">
        <v>439</v>
      </c>
      <c r="F19" s="7">
        <v>49</v>
      </c>
      <c r="G19" s="7">
        <v>488</v>
      </c>
      <c r="H19" s="8">
        <v>3.051643192488263</v>
      </c>
      <c r="I19" s="8">
        <v>75</v>
      </c>
      <c r="J19" s="9">
        <v>7.488986784140969</v>
      </c>
    </row>
    <row r="20" spans="1:10" ht="14.25">
      <c r="A20" s="10" t="s">
        <v>72</v>
      </c>
      <c r="B20" s="3">
        <v>15797</v>
      </c>
      <c r="C20" s="3">
        <v>1</v>
      </c>
      <c r="D20" s="3">
        <v>15798</v>
      </c>
      <c r="E20" s="3">
        <v>17944</v>
      </c>
      <c r="F20" s="3">
        <v>0</v>
      </c>
      <c r="G20" s="3">
        <v>17944</v>
      </c>
      <c r="H20" s="4">
        <v>13.591188200291192</v>
      </c>
      <c r="I20" s="4">
        <v>-100</v>
      </c>
      <c r="J20" s="5">
        <v>13.583997974427142</v>
      </c>
    </row>
    <row r="21" spans="1:10" ht="14.25">
      <c r="A21" s="6" t="s">
        <v>18</v>
      </c>
      <c r="B21" s="7">
        <v>7850</v>
      </c>
      <c r="C21" s="7">
        <v>47</v>
      </c>
      <c r="D21" s="7">
        <v>7897</v>
      </c>
      <c r="E21" s="7">
        <v>8873</v>
      </c>
      <c r="F21" s="7">
        <v>61</v>
      </c>
      <c r="G21" s="7">
        <v>8934</v>
      </c>
      <c r="H21" s="8">
        <v>13.031847133757962</v>
      </c>
      <c r="I21" s="8">
        <v>29.78723404255319</v>
      </c>
      <c r="J21" s="9">
        <v>13.131568950234266</v>
      </c>
    </row>
    <row r="22" spans="1:10" ht="14.25">
      <c r="A22" s="10" t="s">
        <v>19</v>
      </c>
      <c r="B22" s="3">
        <v>16</v>
      </c>
      <c r="C22" s="3">
        <v>0</v>
      </c>
      <c r="D22" s="3">
        <v>16</v>
      </c>
      <c r="E22" s="3">
        <v>16</v>
      </c>
      <c r="F22" s="3">
        <v>0</v>
      </c>
      <c r="G22" s="3">
        <v>16</v>
      </c>
      <c r="H22" s="4">
        <v>0</v>
      </c>
      <c r="I22" s="4">
        <v>0</v>
      </c>
      <c r="J22" s="5">
        <v>0</v>
      </c>
    </row>
    <row r="23" spans="1:10" ht="14.25">
      <c r="A23" s="6" t="s">
        <v>20</v>
      </c>
      <c r="B23" s="7">
        <v>1611</v>
      </c>
      <c r="C23" s="7">
        <v>9</v>
      </c>
      <c r="D23" s="7">
        <v>1620</v>
      </c>
      <c r="E23" s="7">
        <v>1616</v>
      </c>
      <c r="F23" s="7">
        <v>8</v>
      </c>
      <c r="G23" s="7">
        <v>1624</v>
      </c>
      <c r="H23" s="8">
        <v>0.31036623215394166</v>
      </c>
      <c r="I23" s="8">
        <v>-11.11111111111111</v>
      </c>
      <c r="J23" s="9">
        <v>0.24691358024691357</v>
      </c>
    </row>
    <row r="24" spans="1:10" ht="14.25">
      <c r="A24" s="10" t="s">
        <v>21</v>
      </c>
      <c r="B24" s="3">
        <v>562</v>
      </c>
      <c r="C24" s="3">
        <v>0</v>
      </c>
      <c r="D24" s="3">
        <v>562</v>
      </c>
      <c r="E24" s="3">
        <v>544</v>
      </c>
      <c r="F24" s="3">
        <v>5</v>
      </c>
      <c r="G24" s="3">
        <v>549</v>
      </c>
      <c r="H24" s="4">
        <v>-3.202846975088968</v>
      </c>
      <c r="I24" s="4">
        <v>0</v>
      </c>
      <c r="J24" s="5">
        <v>-2.3131672597864767</v>
      </c>
    </row>
    <row r="25" spans="1:10" ht="14.25">
      <c r="A25" s="6" t="s">
        <v>22</v>
      </c>
      <c r="B25" s="7">
        <v>5645</v>
      </c>
      <c r="C25" s="7">
        <v>126</v>
      </c>
      <c r="D25" s="7">
        <v>5771</v>
      </c>
      <c r="E25" s="7">
        <v>7475</v>
      </c>
      <c r="F25" s="7">
        <v>166</v>
      </c>
      <c r="G25" s="7">
        <v>7641</v>
      </c>
      <c r="H25" s="8">
        <v>32.41806908768822</v>
      </c>
      <c r="I25" s="8">
        <v>31.746031746031743</v>
      </c>
      <c r="J25" s="9">
        <v>32.40339629180385</v>
      </c>
    </row>
    <row r="26" spans="1:10" ht="14.25">
      <c r="A26" s="10" t="s">
        <v>23</v>
      </c>
      <c r="B26" s="3">
        <v>2063</v>
      </c>
      <c r="C26" s="3">
        <v>16</v>
      </c>
      <c r="D26" s="3">
        <v>2079</v>
      </c>
      <c r="E26" s="3">
        <v>1675</v>
      </c>
      <c r="F26" s="3">
        <v>62</v>
      </c>
      <c r="G26" s="3">
        <v>1737</v>
      </c>
      <c r="H26" s="4">
        <v>-18.807561803199224</v>
      </c>
      <c r="I26" s="4">
        <v>287.5</v>
      </c>
      <c r="J26" s="5">
        <v>-16.450216450216452</v>
      </c>
    </row>
    <row r="27" spans="1:10" ht="14.25">
      <c r="A27" s="6" t="s">
        <v>24</v>
      </c>
      <c r="B27" s="7">
        <v>50</v>
      </c>
      <c r="C27" s="7">
        <v>0</v>
      </c>
      <c r="D27" s="7">
        <v>50</v>
      </c>
      <c r="E27" s="7">
        <v>26</v>
      </c>
      <c r="F27" s="7">
        <v>0</v>
      </c>
      <c r="G27" s="7">
        <v>26</v>
      </c>
      <c r="H27" s="8">
        <v>-48</v>
      </c>
      <c r="I27" s="8">
        <v>0</v>
      </c>
      <c r="J27" s="9">
        <v>-48</v>
      </c>
    </row>
    <row r="28" spans="1:10" ht="14.25">
      <c r="A28" s="10" t="s">
        <v>25</v>
      </c>
      <c r="B28" s="3">
        <v>1798</v>
      </c>
      <c r="C28" s="3">
        <v>119</v>
      </c>
      <c r="D28" s="3">
        <v>1917</v>
      </c>
      <c r="E28" s="3">
        <v>2157</v>
      </c>
      <c r="F28" s="3">
        <v>146</v>
      </c>
      <c r="G28" s="3">
        <v>2303</v>
      </c>
      <c r="H28" s="4">
        <v>19.96662958843159</v>
      </c>
      <c r="I28" s="4">
        <v>22.689075630252102</v>
      </c>
      <c r="J28" s="5">
        <v>20.135628586332814</v>
      </c>
    </row>
    <row r="29" spans="1:10" ht="14.25">
      <c r="A29" s="6" t="s">
        <v>26</v>
      </c>
      <c r="B29" s="7">
        <v>5240</v>
      </c>
      <c r="C29" s="7">
        <v>314</v>
      </c>
      <c r="D29" s="7">
        <v>5554</v>
      </c>
      <c r="E29" s="7">
        <v>4891</v>
      </c>
      <c r="F29" s="7">
        <v>377</v>
      </c>
      <c r="G29" s="7">
        <v>5268</v>
      </c>
      <c r="H29" s="8">
        <v>-6.6603053435114505</v>
      </c>
      <c r="I29" s="8">
        <v>20.063694267515924</v>
      </c>
      <c r="J29" s="9">
        <v>-5.14944184371624</v>
      </c>
    </row>
    <row r="30" spans="1:10" ht="14.25">
      <c r="A30" s="10" t="s">
        <v>27</v>
      </c>
      <c r="B30" s="3">
        <v>2820</v>
      </c>
      <c r="C30" s="3">
        <v>120</v>
      </c>
      <c r="D30" s="3">
        <v>2940</v>
      </c>
      <c r="E30" s="3">
        <v>2788</v>
      </c>
      <c r="F30" s="3">
        <v>157</v>
      </c>
      <c r="G30" s="3">
        <v>2945</v>
      </c>
      <c r="H30" s="4">
        <v>-1.1347517730496455</v>
      </c>
      <c r="I30" s="4">
        <v>30.833333333333336</v>
      </c>
      <c r="J30" s="5">
        <v>0.17006802721088435</v>
      </c>
    </row>
    <row r="31" spans="1:10" ht="14.25">
      <c r="A31" s="6" t="s">
        <v>64</v>
      </c>
      <c r="B31" s="7">
        <v>1153</v>
      </c>
      <c r="C31" s="7">
        <v>3</v>
      </c>
      <c r="D31" s="7">
        <v>1156</v>
      </c>
      <c r="E31" s="7">
        <v>1253</v>
      </c>
      <c r="F31" s="7">
        <v>9</v>
      </c>
      <c r="G31" s="7">
        <v>1262</v>
      </c>
      <c r="H31" s="8">
        <v>8.673026886383347</v>
      </c>
      <c r="I31" s="8">
        <v>200</v>
      </c>
      <c r="J31" s="9">
        <v>9.16955017301038</v>
      </c>
    </row>
    <row r="32" spans="1:10" ht="14.25">
      <c r="A32" s="10" t="s">
        <v>73</v>
      </c>
      <c r="B32" s="3">
        <v>1596</v>
      </c>
      <c r="C32" s="3">
        <v>222</v>
      </c>
      <c r="D32" s="3">
        <v>1818</v>
      </c>
      <c r="E32" s="3">
        <v>1756</v>
      </c>
      <c r="F32" s="3">
        <v>272</v>
      </c>
      <c r="G32" s="3">
        <v>2028</v>
      </c>
      <c r="H32" s="4">
        <v>10.025062656641603</v>
      </c>
      <c r="I32" s="4">
        <v>22.52252252252252</v>
      </c>
      <c r="J32" s="5">
        <v>11.55115511551155</v>
      </c>
    </row>
    <row r="33" spans="1:10" ht="14.25">
      <c r="A33" s="6" t="s">
        <v>60</v>
      </c>
      <c r="B33" s="7">
        <v>646</v>
      </c>
      <c r="C33" s="7">
        <v>0</v>
      </c>
      <c r="D33" s="7">
        <v>646</v>
      </c>
      <c r="E33" s="7">
        <v>618</v>
      </c>
      <c r="F33" s="7">
        <v>1</v>
      </c>
      <c r="G33" s="7">
        <v>619</v>
      </c>
      <c r="H33" s="8">
        <v>-4.3343653250774</v>
      </c>
      <c r="I33" s="8">
        <v>0</v>
      </c>
      <c r="J33" s="9">
        <v>-4.179566563467492</v>
      </c>
    </row>
    <row r="34" spans="1:10" ht="14.25">
      <c r="A34" s="10" t="s">
        <v>28</v>
      </c>
      <c r="B34" s="3">
        <v>3293</v>
      </c>
      <c r="C34" s="3">
        <v>154</v>
      </c>
      <c r="D34" s="3">
        <v>3447</v>
      </c>
      <c r="E34" s="3">
        <v>947</v>
      </c>
      <c r="F34" s="3">
        <v>1</v>
      </c>
      <c r="G34" s="3">
        <v>948</v>
      </c>
      <c r="H34" s="4">
        <v>-71.24202854539932</v>
      </c>
      <c r="I34" s="4">
        <v>-99.35064935064936</v>
      </c>
      <c r="J34" s="5">
        <v>-72.49782419495213</v>
      </c>
    </row>
    <row r="35" spans="1:10" ht="14.25">
      <c r="A35" s="6" t="s">
        <v>59</v>
      </c>
      <c r="B35" s="7">
        <v>1282</v>
      </c>
      <c r="C35" s="7">
        <v>4</v>
      </c>
      <c r="D35" s="7">
        <v>1286</v>
      </c>
      <c r="E35" s="7">
        <v>1490</v>
      </c>
      <c r="F35" s="7">
        <v>7</v>
      </c>
      <c r="G35" s="7">
        <v>1497</v>
      </c>
      <c r="H35" s="8">
        <v>16.22464898595944</v>
      </c>
      <c r="I35" s="8">
        <v>75</v>
      </c>
      <c r="J35" s="9">
        <v>16.40746500777605</v>
      </c>
    </row>
    <row r="36" spans="1:10" ht="14.25">
      <c r="A36" s="10" t="s">
        <v>29</v>
      </c>
      <c r="B36" s="3">
        <v>8438</v>
      </c>
      <c r="C36" s="3">
        <v>124</v>
      </c>
      <c r="D36" s="3">
        <v>8562</v>
      </c>
      <c r="E36" s="3">
        <v>10495</v>
      </c>
      <c r="F36" s="3">
        <v>74</v>
      </c>
      <c r="G36" s="3">
        <v>10569</v>
      </c>
      <c r="H36" s="4">
        <v>24.377814648020856</v>
      </c>
      <c r="I36" s="4">
        <v>-40.32258064516129</v>
      </c>
      <c r="J36" s="5">
        <v>23.440784863349684</v>
      </c>
    </row>
    <row r="37" spans="1:10" ht="14.25">
      <c r="A37" s="6" t="s">
        <v>30</v>
      </c>
      <c r="B37" s="7">
        <v>2352</v>
      </c>
      <c r="C37" s="7">
        <v>104</v>
      </c>
      <c r="D37" s="7">
        <v>2456</v>
      </c>
      <c r="E37" s="7">
        <v>916</v>
      </c>
      <c r="F37" s="7">
        <v>13</v>
      </c>
      <c r="G37" s="7">
        <v>929</v>
      </c>
      <c r="H37" s="8">
        <v>-61.05442176870748</v>
      </c>
      <c r="I37" s="8">
        <v>-87.5</v>
      </c>
      <c r="J37" s="9">
        <v>-62.1742671009772</v>
      </c>
    </row>
    <row r="38" spans="1:10" ht="14.25">
      <c r="A38" s="10" t="s">
        <v>37</v>
      </c>
      <c r="B38" s="3">
        <v>4521</v>
      </c>
      <c r="C38" s="3">
        <v>83</v>
      </c>
      <c r="D38" s="3">
        <v>4604</v>
      </c>
      <c r="E38" s="3">
        <v>5642</v>
      </c>
      <c r="F38" s="3">
        <v>60</v>
      </c>
      <c r="G38" s="3">
        <v>5702</v>
      </c>
      <c r="H38" s="4">
        <v>24.79539924795399</v>
      </c>
      <c r="I38" s="4">
        <v>-27.710843373493976</v>
      </c>
      <c r="J38" s="5">
        <v>23.848827106863595</v>
      </c>
    </row>
    <row r="39" spans="1:10" ht="14.25">
      <c r="A39" s="6" t="s">
        <v>31</v>
      </c>
      <c r="B39" s="7">
        <v>1545</v>
      </c>
      <c r="C39" s="7">
        <v>6</v>
      </c>
      <c r="D39" s="7">
        <v>1551</v>
      </c>
      <c r="E39" s="7">
        <v>1612</v>
      </c>
      <c r="F39" s="7">
        <v>5</v>
      </c>
      <c r="G39" s="7">
        <v>1617</v>
      </c>
      <c r="H39" s="8">
        <v>4.3365695792880254</v>
      </c>
      <c r="I39" s="8">
        <v>-16.666666666666664</v>
      </c>
      <c r="J39" s="9">
        <v>4.25531914893617</v>
      </c>
    </row>
    <row r="40" spans="1:10" ht="14.25">
      <c r="A40" s="10" t="s">
        <v>32</v>
      </c>
      <c r="B40" s="3">
        <v>312</v>
      </c>
      <c r="C40" s="3">
        <v>13</v>
      </c>
      <c r="D40" s="3">
        <v>325</v>
      </c>
      <c r="E40" s="3">
        <v>423</v>
      </c>
      <c r="F40" s="3">
        <v>19</v>
      </c>
      <c r="G40" s="3">
        <v>442</v>
      </c>
      <c r="H40" s="4">
        <v>35.57692307692308</v>
      </c>
      <c r="I40" s="4">
        <v>46.15384615384615</v>
      </c>
      <c r="J40" s="5">
        <v>36</v>
      </c>
    </row>
    <row r="41" spans="1:10" ht="14.25">
      <c r="A41" s="6" t="s">
        <v>33</v>
      </c>
      <c r="B41" s="7">
        <v>5235</v>
      </c>
      <c r="C41" s="7">
        <v>1042</v>
      </c>
      <c r="D41" s="7">
        <v>6277</v>
      </c>
      <c r="E41" s="7">
        <v>5497</v>
      </c>
      <c r="F41" s="7">
        <v>1260</v>
      </c>
      <c r="G41" s="7">
        <v>6757</v>
      </c>
      <c r="H41" s="8">
        <v>5.004775549188157</v>
      </c>
      <c r="I41" s="8">
        <v>20.92130518234165</v>
      </c>
      <c r="J41" s="9">
        <v>7.646965110721682</v>
      </c>
    </row>
    <row r="42" spans="1:10" ht="14.25">
      <c r="A42" s="10" t="s">
        <v>34</v>
      </c>
      <c r="B42" s="3">
        <v>406</v>
      </c>
      <c r="C42" s="3">
        <v>16</v>
      </c>
      <c r="D42" s="3">
        <v>422</v>
      </c>
      <c r="E42" s="3">
        <v>224</v>
      </c>
      <c r="F42" s="3">
        <v>17</v>
      </c>
      <c r="G42" s="3">
        <v>241</v>
      </c>
      <c r="H42" s="4">
        <v>-44.827586206896555</v>
      </c>
      <c r="I42" s="4">
        <v>6.25</v>
      </c>
      <c r="J42" s="5">
        <v>-42.89099526066351</v>
      </c>
    </row>
    <row r="43" spans="1:10" ht="14.25">
      <c r="A43" s="6" t="s">
        <v>35</v>
      </c>
      <c r="B43" s="7">
        <v>2476</v>
      </c>
      <c r="C43" s="7">
        <v>369</v>
      </c>
      <c r="D43" s="7">
        <v>2845</v>
      </c>
      <c r="E43" s="7">
        <v>2413</v>
      </c>
      <c r="F43" s="7">
        <v>470</v>
      </c>
      <c r="G43" s="7">
        <v>2883</v>
      </c>
      <c r="H43" s="8">
        <v>-2.5444264943457187</v>
      </c>
      <c r="I43" s="8">
        <v>27.371273712737125</v>
      </c>
      <c r="J43" s="9">
        <v>1.335676625659051</v>
      </c>
    </row>
    <row r="44" spans="1:10" ht="14.25">
      <c r="A44" s="10" t="s">
        <v>36</v>
      </c>
      <c r="B44" s="3">
        <v>2797</v>
      </c>
      <c r="C44" s="3">
        <v>33</v>
      </c>
      <c r="D44" s="3">
        <v>2830</v>
      </c>
      <c r="E44" s="3">
        <v>2171</v>
      </c>
      <c r="F44" s="3">
        <v>34</v>
      </c>
      <c r="G44" s="3">
        <v>2205</v>
      </c>
      <c r="H44" s="4">
        <v>-22.381122631390777</v>
      </c>
      <c r="I44" s="4">
        <v>3.0303030303030303</v>
      </c>
      <c r="J44" s="5">
        <v>-22.084805653710244</v>
      </c>
    </row>
    <row r="45" spans="1:10" ht="14.25">
      <c r="A45" s="6" t="s">
        <v>65</v>
      </c>
      <c r="B45" s="7">
        <v>2058</v>
      </c>
      <c r="C45" s="7">
        <v>14</v>
      </c>
      <c r="D45" s="7">
        <v>2072</v>
      </c>
      <c r="E45" s="7">
        <v>1998</v>
      </c>
      <c r="F45" s="7">
        <v>16</v>
      </c>
      <c r="G45" s="7">
        <v>2014</v>
      </c>
      <c r="H45" s="8">
        <v>-2.9154518950437316</v>
      </c>
      <c r="I45" s="8">
        <v>14.285714285714285</v>
      </c>
      <c r="J45" s="9">
        <v>-2.799227799227799</v>
      </c>
    </row>
    <row r="46" spans="1:10" ht="14.25">
      <c r="A46" s="10" t="s">
        <v>66</v>
      </c>
      <c r="B46" s="3">
        <v>1155</v>
      </c>
      <c r="C46" s="3">
        <v>1</v>
      </c>
      <c r="D46" s="3">
        <v>1156</v>
      </c>
      <c r="E46" s="3">
        <v>1217</v>
      </c>
      <c r="F46" s="3">
        <v>5</v>
      </c>
      <c r="G46" s="3">
        <v>1222</v>
      </c>
      <c r="H46" s="4">
        <v>5.367965367965368</v>
      </c>
      <c r="I46" s="4">
        <v>400</v>
      </c>
      <c r="J46" s="5">
        <v>5.709342560553633</v>
      </c>
    </row>
    <row r="47" spans="1:10" ht="14.25">
      <c r="A47" s="6" t="s">
        <v>38</v>
      </c>
      <c r="B47" s="7">
        <v>2768</v>
      </c>
      <c r="C47" s="7">
        <v>42</v>
      </c>
      <c r="D47" s="7">
        <v>2810</v>
      </c>
      <c r="E47" s="7">
        <v>2919</v>
      </c>
      <c r="F47" s="7">
        <v>49</v>
      </c>
      <c r="G47" s="7">
        <v>2968</v>
      </c>
      <c r="H47" s="8">
        <v>5.455202312138728</v>
      </c>
      <c r="I47" s="8">
        <v>16.666666666666664</v>
      </c>
      <c r="J47" s="9">
        <v>5.622775800711743</v>
      </c>
    </row>
    <row r="48" spans="1:10" ht="14.25">
      <c r="A48" s="10" t="s">
        <v>67</v>
      </c>
      <c r="B48" s="3">
        <v>2722</v>
      </c>
      <c r="C48" s="3">
        <v>32</v>
      </c>
      <c r="D48" s="3">
        <v>2754</v>
      </c>
      <c r="E48" s="3">
        <v>2953</v>
      </c>
      <c r="F48" s="3">
        <v>47</v>
      </c>
      <c r="G48" s="3">
        <v>3000</v>
      </c>
      <c r="H48" s="4">
        <v>8.48640705363703</v>
      </c>
      <c r="I48" s="4">
        <v>46.875</v>
      </c>
      <c r="J48" s="5">
        <v>8.932461873638346</v>
      </c>
    </row>
    <row r="49" spans="1:10" ht="14.25">
      <c r="A49" s="6" t="s">
        <v>39</v>
      </c>
      <c r="B49" s="7">
        <v>4988</v>
      </c>
      <c r="C49" s="7">
        <v>420</v>
      </c>
      <c r="D49" s="7">
        <v>5408</v>
      </c>
      <c r="E49" s="7">
        <v>4872</v>
      </c>
      <c r="F49" s="7">
        <v>486</v>
      </c>
      <c r="G49" s="7">
        <v>5358</v>
      </c>
      <c r="H49" s="8">
        <v>-2.3255813953488373</v>
      </c>
      <c r="I49" s="8">
        <v>15.714285714285714</v>
      </c>
      <c r="J49" s="9">
        <v>-0.9245562130177515</v>
      </c>
    </row>
    <row r="50" spans="1:10" ht="14.25">
      <c r="A50" s="10" t="s">
        <v>40</v>
      </c>
      <c r="B50" s="3">
        <v>214</v>
      </c>
      <c r="C50" s="3">
        <v>0</v>
      </c>
      <c r="D50" s="3">
        <v>214</v>
      </c>
      <c r="E50" s="3">
        <v>310</v>
      </c>
      <c r="F50" s="3">
        <v>0</v>
      </c>
      <c r="G50" s="3">
        <v>310</v>
      </c>
      <c r="H50" s="4">
        <v>44.85981308411215</v>
      </c>
      <c r="I50" s="4">
        <v>0</v>
      </c>
      <c r="J50" s="5">
        <v>44.85981308411215</v>
      </c>
    </row>
    <row r="51" spans="1:10" ht="14.25">
      <c r="A51" s="6" t="s">
        <v>41</v>
      </c>
      <c r="B51" s="7">
        <v>428</v>
      </c>
      <c r="C51" s="7">
        <v>2</v>
      </c>
      <c r="D51" s="7">
        <v>430</v>
      </c>
      <c r="E51" s="7">
        <v>345</v>
      </c>
      <c r="F51" s="7">
        <v>4</v>
      </c>
      <c r="G51" s="7">
        <v>349</v>
      </c>
      <c r="H51" s="8">
        <v>-19.39252336448598</v>
      </c>
      <c r="I51" s="8">
        <v>100</v>
      </c>
      <c r="J51" s="9">
        <v>-18.83720930232558</v>
      </c>
    </row>
    <row r="52" spans="1:10" ht="14.25">
      <c r="A52" s="10" t="s">
        <v>42</v>
      </c>
      <c r="B52" s="3">
        <v>1335</v>
      </c>
      <c r="C52" s="3">
        <v>22</v>
      </c>
      <c r="D52" s="3">
        <v>1357</v>
      </c>
      <c r="E52" s="3">
        <v>1375</v>
      </c>
      <c r="F52" s="3">
        <v>35</v>
      </c>
      <c r="G52" s="3">
        <v>1410</v>
      </c>
      <c r="H52" s="4">
        <v>2.9962546816479403</v>
      </c>
      <c r="I52" s="4">
        <v>59.09090909090909</v>
      </c>
      <c r="J52" s="5">
        <v>3.9056742815033165</v>
      </c>
    </row>
    <row r="53" spans="1:10" ht="14.25">
      <c r="A53" s="6" t="s">
        <v>68</v>
      </c>
      <c r="B53" s="7">
        <v>3449</v>
      </c>
      <c r="C53" s="7">
        <v>106</v>
      </c>
      <c r="D53" s="7">
        <v>3555</v>
      </c>
      <c r="E53" s="7">
        <v>3285</v>
      </c>
      <c r="F53" s="7">
        <v>70</v>
      </c>
      <c r="G53" s="7">
        <v>3355</v>
      </c>
      <c r="H53" s="8">
        <v>-4.7550014496955635</v>
      </c>
      <c r="I53" s="8">
        <v>-33.9622641509434</v>
      </c>
      <c r="J53" s="9">
        <v>-5.625879043600563</v>
      </c>
    </row>
    <row r="54" spans="1:10" ht="14.25">
      <c r="A54" s="10" t="s">
        <v>43</v>
      </c>
      <c r="B54" s="3">
        <v>2260</v>
      </c>
      <c r="C54" s="3">
        <v>1</v>
      </c>
      <c r="D54" s="3">
        <v>2261</v>
      </c>
      <c r="E54" s="3">
        <v>2640</v>
      </c>
      <c r="F54" s="3">
        <v>0</v>
      </c>
      <c r="G54" s="3">
        <v>2640</v>
      </c>
      <c r="H54" s="4">
        <v>16.8141592920354</v>
      </c>
      <c r="I54" s="4">
        <v>-100</v>
      </c>
      <c r="J54" s="5">
        <v>16.7624944714728</v>
      </c>
    </row>
    <row r="55" spans="1:10" ht="14.25">
      <c r="A55" s="6" t="s">
        <v>61</v>
      </c>
      <c r="B55" s="7">
        <v>9933</v>
      </c>
      <c r="C55" s="7">
        <v>256</v>
      </c>
      <c r="D55" s="7">
        <v>10189</v>
      </c>
      <c r="E55" s="7">
        <v>9529</v>
      </c>
      <c r="F55" s="7">
        <v>252</v>
      </c>
      <c r="G55" s="7">
        <v>9781</v>
      </c>
      <c r="H55" s="8">
        <v>-4.067250578878486</v>
      </c>
      <c r="I55" s="8">
        <v>-1.5625</v>
      </c>
      <c r="J55" s="9">
        <v>-4.004318382569438</v>
      </c>
    </row>
    <row r="56" spans="1:10" ht="14.25">
      <c r="A56" s="10" t="s">
        <v>44</v>
      </c>
      <c r="B56" s="3">
        <v>477</v>
      </c>
      <c r="C56" s="3">
        <v>9</v>
      </c>
      <c r="D56" s="3">
        <v>486</v>
      </c>
      <c r="E56" s="3">
        <v>524</v>
      </c>
      <c r="F56" s="3">
        <v>11</v>
      </c>
      <c r="G56" s="3">
        <v>535</v>
      </c>
      <c r="H56" s="4">
        <v>9.853249475890985</v>
      </c>
      <c r="I56" s="4">
        <v>22.22222222222222</v>
      </c>
      <c r="J56" s="5">
        <v>10.08230452674897</v>
      </c>
    </row>
    <row r="57" spans="1:10" ht="14.25">
      <c r="A57" s="6" t="s">
        <v>45</v>
      </c>
      <c r="B57" s="7">
        <v>1086</v>
      </c>
      <c r="C57" s="7">
        <v>0</v>
      </c>
      <c r="D57" s="7">
        <v>1086</v>
      </c>
      <c r="E57" s="7">
        <v>5720</v>
      </c>
      <c r="F57" s="7">
        <v>2</v>
      </c>
      <c r="G57" s="7">
        <v>5722</v>
      </c>
      <c r="H57" s="8">
        <v>426.7034990791897</v>
      </c>
      <c r="I57" s="8">
        <v>0</v>
      </c>
      <c r="J57" s="9">
        <v>426.8876611418048</v>
      </c>
    </row>
    <row r="58" spans="1:10" ht="14.25">
      <c r="A58" s="10" t="s">
        <v>46</v>
      </c>
      <c r="B58" s="3">
        <v>6555</v>
      </c>
      <c r="C58" s="3">
        <v>19</v>
      </c>
      <c r="D58" s="3">
        <v>6574</v>
      </c>
      <c r="E58" s="3">
        <v>7044</v>
      </c>
      <c r="F58" s="3">
        <v>49</v>
      </c>
      <c r="G58" s="3">
        <v>7093</v>
      </c>
      <c r="H58" s="4">
        <v>7.459954233409611</v>
      </c>
      <c r="I58" s="4">
        <v>157.89473684210526</v>
      </c>
      <c r="J58" s="5">
        <v>7.894736842105263</v>
      </c>
    </row>
    <row r="59" spans="1:10" ht="14.25">
      <c r="A59" s="6" t="s">
        <v>74</v>
      </c>
      <c r="B59" s="7">
        <v>375</v>
      </c>
      <c r="C59" s="7">
        <v>66</v>
      </c>
      <c r="D59" s="7">
        <v>441</v>
      </c>
      <c r="E59" s="7">
        <v>2429</v>
      </c>
      <c r="F59" s="7">
        <v>68</v>
      </c>
      <c r="G59" s="7">
        <v>2497</v>
      </c>
      <c r="H59" s="8">
        <v>547.7333333333333</v>
      </c>
      <c r="I59" s="8">
        <v>3.0303030303030303</v>
      </c>
      <c r="J59" s="9">
        <v>466.2131519274377</v>
      </c>
    </row>
    <row r="60" spans="1:10" ht="14.25">
      <c r="A60" s="10" t="s">
        <v>75</v>
      </c>
      <c r="B60" s="3">
        <v>275</v>
      </c>
      <c r="C60" s="3">
        <v>156</v>
      </c>
      <c r="D60" s="3">
        <v>431</v>
      </c>
      <c r="E60" s="3">
        <v>320</v>
      </c>
      <c r="F60" s="3">
        <v>210</v>
      </c>
      <c r="G60" s="3">
        <v>530</v>
      </c>
      <c r="H60" s="4">
        <v>16.363636363636363</v>
      </c>
      <c r="I60" s="4">
        <v>34.61538461538461</v>
      </c>
      <c r="J60" s="5">
        <v>22.96983758700696</v>
      </c>
    </row>
    <row r="61" spans="1:11" ht="14.25">
      <c r="A61" s="11" t="s">
        <v>47</v>
      </c>
      <c r="B61" s="12">
        <f>B62-SUM(B6+B10+B20+B32+B59+B60+B5)</f>
        <v>223733</v>
      </c>
      <c r="C61" s="12">
        <f>C62-SUM(C6+C10+C20+C32+C59+C60+C5)</f>
        <v>76112</v>
      </c>
      <c r="D61" s="12">
        <f>D62-SUM(D6+D10+D20+D32+D59+D60+D5)</f>
        <v>299845</v>
      </c>
      <c r="E61" s="12">
        <f>E62-SUM(E6+E10+E20+E32+E59+E60+E5)</f>
        <v>233227</v>
      </c>
      <c r="F61" s="12">
        <f>F62-SUM(F6+F10+F20+F32+F59+F60+F5)</f>
        <v>84583</v>
      </c>
      <c r="G61" s="12">
        <f>G62-SUM(G6+G10+G20+G32+G59+G60+G5)</f>
        <v>317810</v>
      </c>
      <c r="H61" s="13">
        <f>+_xlfn.IFERROR(((E61-B61)/B61)*100,0)</f>
        <v>4.243450899062722</v>
      </c>
      <c r="I61" s="13">
        <f>+_xlfn.IFERROR(((F61-C61)/C61)*100,0)</f>
        <v>11.129651040571789</v>
      </c>
      <c r="J61" s="35">
        <f>+_xlfn.IFERROR(((G61-D61)/D61)*100,0)</f>
        <v>5.9914289049342155</v>
      </c>
      <c r="K61" s="36"/>
    </row>
    <row r="62" spans="1:10" ht="14.25">
      <c r="A62" s="14" t="s">
        <v>48</v>
      </c>
      <c r="B62" s="15">
        <f>SUM(B4:B60)</f>
        <v>336090</v>
      </c>
      <c r="C62" s="15">
        <f>SUM(C4:C60)</f>
        <v>271008</v>
      </c>
      <c r="D62" s="15">
        <f>SUM(D4:D60)</f>
        <v>607098</v>
      </c>
      <c r="E62" s="15">
        <f>SUM(E4:E60)</f>
        <v>348970</v>
      </c>
      <c r="F62" s="15">
        <f>SUM(F4:F60)</f>
        <v>298791</v>
      </c>
      <c r="G62" s="15">
        <f>SUM(G4:G60)</f>
        <v>647761</v>
      </c>
      <c r="H62" s="16">
        <f>+_xlfn.IFERROR(((E62-B62)/B62)*100,0)</f>
        <v>3.8323068225772863</v>
      </c>
      <c r="I62" s="16">
        <f>+_xlfn.IFERROR(((F62-C62)/C62)*100,0)</f>
        <v>10.251726886291179</v>
      </c>
      <c r="J62" s="17">
        <f>+_xlfn.IFERROR(((G62-D62)/D62)*100,0)</f>
        <v>6.697930152957183</v>
      </c>
    </row>
    <row r="63" spans="1:10" ht="15" thickBot="1">
      <c r="A63" s="18" t="s">
        <v>49</v>
      </c>
      <c r="B63" s="19"/>
      <c r="C63" s="19"/>
      <c r="D63" s="19">
        <v>180798</v>
      </c>
      <c r="E63" s="19"/>
      <c r="F63" s="19"/>
      <c r="G63" s="19">
        <v>206377</v>
      </c>
      <c r="H63" s="64">
        <f>+_xlfn.IFERROR(((G63-D63)/D63)*100,0)</f>
        <v>14.147833493733339</v>
      </c>
      <c r="I63" s="64"/>
      <c r="J63" s="65"/>
    </row>
    <row r="64" spans="1:10" ht="14.25">
      <c r="A64" s="14" t="s">
        <v>50</v>
      </c>
      <c r="B64" s="34"/>
      <c r="C64" s="34"/>
      <c r="D64" s="34">
        <f>+D62+D63</f>
        <v>787896</v>
      </c>
      <c r="E64" s="34"/>
      <c r="F64" s="34"/>
      <c r="G64" s="34">
        <f>+G62+G63</f>
        <v>854138</v>
      </c>
      <c r="H64" s="66">
        <f>+_xlfn.IFERROR(((G64-D64)/D64)*100,0)</f>
        <v>8.407454790987643</v>
      </c>
      <c r="I64" s="66"/>
      <c r="J64" s="67"/>
    </row>
    <row r="65" spans="1:10" ht="14.25">
      <c r="A65" s="49"/>
      <c r="B65" s="50"/>
      <c r="C65" s="50"/>
      <c r="D65" s="50"/>
      <c r="E65" s="50"/>
      <c r="F65" s="50"/>
      <c r="G65" s="50"/>
      <c r="H65" s="50"/>
      <c r="I65" s="50"/>
      <c r="J65" s="51"/>
    </row>
    <row r="66" spans="1:10" ht="15" thickBot="1">
      <c r="A66" s="52"/>
      <c r="B66" s="53"/>
      <c r="C66" s="53"/>
      <c r="D66" s="53"/>
      <c r="E66" s="53"/>
      <c r="F66" s="53"/>
      <c r="G66" s="53"/>
      <c r="H66" s="53"/>
      <c r="I66" s="53"/>
      <c r="J66" s="54"/>
    </row>
    <row r="67" spans="1:10" ht="48.75" customHeight="1">
      <c r="A67" s="55" t="s">
        <v>62</v>
      </c>
      <c r="B67" s="55"/>
      <c r="C67" s="55"/>
      <c r="D67" s="55"/>
      <c r="E67" s="55"/>
      <c r="F67" s="55"/>
      <c r="G67" s="55"/>
      <c r="H67" s="55"/>
      <c r="I67" s="55"/>
      <c r="J67" s="55"/>
    </row>
    <row r="68" ht="14.25">
      <c r="A68" s="39" t="s">
        <v>63</v>
      </c>
    </row>
    <row r="69" spans="8:10" ht="14.25">
      <c r="H69" s="38"/>
      <c r="I69" s="38"/>
      <c r="J69" s="38"/>
    </row>
    <row r="70" spans="8:10" ht="14.25">
      <c r="H70" s="38"/>
      <c r="I70" s="38"/>
      <c r="J70" s="38"/>
    </row>
    <row r="71" spans="8:10" ht="14.25">
      <c r="H71" s="38"/>
      <c r="I71" s="38"/>
      <c r="J71" s="38"/>
    </row>
    <row r="72" spans="8:10" ht="14.25">
      <c r="H72" s="38"/>
      <c r="I72" s="38"/>
      <c r="J72" s="38"/>
    </row>
  </sheetData>
  <sheetProtection/>
  <mergeCells count="10">
    <mergeCell ref="A65:J65"/>
    <mergeCell ref="A66:J66"/>
    <mergeCell ref="A67:J67"/>
    <mergeCell ref="A1:J1"/>
    <mergeCell ref="A2:A3"/>
    <mergeCell ref="B2:D2"/>
    <mergeCell ref="E2:G2"/>
    <mergeCell ref="H2:J2"/>
    <mergeCell ref="H63:J63"/>
    <mergeCell ref="H64:J64"/>
  </mergeCells>
  <conditionalFormatting sqref="B4:J60">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J67"/>
  <sheetViews>
    <sheetView zoomScale="75" zoomScaleNormal="75" zoomScalePageLayoutView="0" workbookViewId="0" topLeftCell="A19">
      <selection activeCell="B37" sqref="B37"/>
    </sheetView>
  </sheetViews>
  <sheetFormatPr defaultColWidth="9.140625" defaultRowHeight="15"/>
  <cols>
    <col min="1" max="1" width="34.00390625" style="0" bestFit="1" customWidth="1"/>
    <col min="2" max="10" width="14.28125" style="0" customWidth="1"/>
  </cols>
  <sheetData>
    <row r="1" spans="1:10" ht="24.75" customHeight="1">
      <c r="A1" s="56" t="s">
        <v>56</v>
      </c>
      <c r="B1" s="57"/>
      <c r="C1" s="57"/>
      <c r="D1" s="57"/>
      <c r="E1" s="57"/>
      <c r="F1" s="57"/>
      <c r="G1" s="57"/>
      <c r="H1" s="57"/>
      <c r="I1" s="57"/>
      <c r="J1" s="58"/>
    </row>
    <row r="2" spans="1:10" ht="27" customHeight="1">
      <c r="A2" s="70" t="s">
        <v>1</v>
      </c>
      <c r="B2" s="61" t="s">
        <v>78</v>
      </c>
      <c r="C2" s="61"/>
      <c r="D2" s="61"/>
      <c r="E2" s="61" t="s">
        <v>79</v>
      </c>
      <c r="F2" s="61"/>
      <c r="G2" s="61"/>
      <c r="H2" s="62" t="s">
        <v>77</v>
      </c>
      <c r="I2" s="62"/>
      <c r="J2" s="63"/>
    </row>
    <row r="3" spans="1:10" ht="14.25">
      <c r="A3" s="71"/>
      <c r="B3" s="1" t="s">
        <v>2</v>
      </c>
      <c r="C3" s="1" t="s">
        <v>3</v>
      </c>
      <c r="D3" s="1" t="s">
        <v>4</v>
      </c>
      <c r="E3" s="1" t="s">
        <v>2</v>
      </c>
      <c r="F3" s="1" t="s">
        <v>3</v>
      </c>
      <c r="G3" s="1" t="s">
        <v>4</v>
      </c>
      <c r="H3" s="1" t="s">
        <v>2</v>
      </c>
      <c r="I3" s="1" t="s">
        <v>3</v>
      </c>
      <c r="J3" s="2" t="s">
        <v>4</v>
      </c>
    </row>
    <row r="4" spans="1:10" ht="14.25">
      <c r="A4" s="10" t="s">
        <v>5</v>
      </c>
      <c r="B4" s="3">
        <v>0</v>
      </c>
      <c r="C4" s="3">
        <v>0</v>
      </c>
      <c r="D4" s="3">
        <v>0</v>
      </c>
      <c r="E4" s="3">
        <v>0</v>
      </c>
      <c r="F4" s="3">
        <v>0</v>
      </c>
      <c r="G4" s="3">
        <v>0</v>
      </c>
      <c r="H4" s="4">
        <v>0</v>
      </c>
      <c r="I4" s="4">
        <v>0</v>
      </c>
      <c r="J4" s="5">
        <v>0</v>
      </c>
    </row>
    <row r="5" spans="1:10" ht="14.25">
      <c r="A5" s="6" t="s">
        <v>69</v>
      </c>
      <c r="B5" s="7">
        <v>46377</v>
      </c>
      <c r="C5" s="7">
        <v>143925</v>
      </c>
      <c r="D5" s="7">
        <v>190302</v>
      </c>
      <c r="E5" s="7">
        <v>45746</v>
      </c>
      <c r="F5" s="7">
        <v>158453</v>
      </c>
      <c r="G5" s="7">
        <v>204199</v>
      </c>
      <c r="H5" s="8">
        <v>-1.3605882226103456</v>
      </c>
      <c r="I5" s="8">
        <v>10.094146256730935</v>
      </c>
      <c r="J5" s="9">
        <v>7.302603230654434</v>
      </c>
    </row>
    <row r="6" spans="1:10" ht="14.25">
      <c r="A6" s="10" t="s">
        <v>70</v>
      </c>
      <c r="B6" s="3">
        <v>38598</v>
      </c>
      <c r="C6" s="3">
        <v>45478</v>
      </c>
      <c r="D6" s="3">
        <v>84076</v>
      </c>
      <c r="E6" s="3">
        <v>43744</v>
      </c>
      <c r="F6" s="3">
        <v>50987</v>
      </c>
      <c r="G6" s="3">
        <v>94731</v>
      </c>
      <c r="H6" s="4">
        <v>13.332297010207784</v>
      </c>
      <c r="I6" s="4">
        <v>12.113549408505211</v>
      </c>
      <c r="J6" s="5">
        <v>12.673057709691232</v>
      </c>
    </row>
    <row r="7" spans="1:10" ht="14.25">
      <c r="A7" s="6" t="s">
        <v>6</v>
      </c>
      <c r="B7" s="7">
        <v>23910</v>
      </c>
      <c r="C7" s="7">
        <v>6472</v>
      </c>
      <c r="D7" s="7">
        <v>30382</v>
      </c>
      <c r="E7" s="7">
        <v>25594</v>
      </c>
      <c r="F7" s="7">
        <v>8443</v>
      </c>
      <c r="G7" s="7">
        <v>34037</v>
      </c>
      <c r="H7" s="8">
        <v>7.043078209953994</v>
      </c>
      <c r="I7" s="8">
        <v>30.45426452410383</v>
      </c>
      <c r="J7" s="9">
        <v>12.030149430583899</v>
      </c>
    </row>
    <row r="8" spans="1:10" ht="14.25">
      <c r="A8" s="10" t="s">
        <v>7</v>
      </c>
      <c r="B8" s="3">
        <v>15571</v>
      </c>
      <c r="C8" s="3">
        <v>7414</v>
      </c>
      <c r="D8" s="3">
        <v>22985</v>
      </c>
      <c r="E8" s="3">
        <v>16554</v>
      </c>
      <c r="F8" s="3">
        <v>9257</v>
      </c>
      <c r="G8" s="3">
        <v>25811</v>
      </c>
      <c r="H8" s="4">
        <v>6.313017789480445</v>
      </c>
      <c r="I8" s="4">
        <v>24.858376045319666</v>
      </c>
      <c r="J8" s="5">
        <v>12.29497498368501</v>
      </c>
    </row>
    <row r="9" spans="1:10" ht="14.25">
      <c r="A9" s="6" t="s">
        <v>8</v>
      </c>
      <c r="B9" s="7">
        <v>14354</v>
      </c>
      <c r="C9" s="7">
        <v>40209</v>
      </c>
      <c r="D9" s="7">
        <v>54563</v>
      </c>
      <c r="E9" s="7">
        <v>16154</v>
      </c>
      <c r="F9" s="7">
        <v>43930</v>
      </c>
      <c r="G9" s="7">
        <v>60084</v>
      </c>
      <c r="H9" s="8">
        <v>12.540058520273096</v>
      </c>
      <c r="I9" s="8">
        <v>9.254147081499168</v>
      </c>
      <c r="J9" s="9">
        <v>10.118578523908143</v>
      </c>
    </row>
    <row r="10" spans="1:10" ht="14.25">
      <c r="A10" s="10" t="s">
        <v>71</v>
      </c>
      <c r="B10" s="3">
        <v>1268</v>
      </c>
      <c r="C10" s="3">
        <v>578</v>
      </c>
      <c r="D10" s="3">
        <v>1846</v>
      </c>
      <c r="E10" s="3">
        <v>1410</v>
      </c>
      <c r="F10" s="3">
        <v>855</v>
      </c>
      <c r="G10" s="3">
        <v>2265</v>
      </c>
      <c r="H10" s="4">
        <v>11.198738170347003</v>
      </c>
      <c r="I10" s="4">
        <v>47.92387543252595</v>
      </c>
      <c r="J10" s="5">
        <v>22.697724810400864</v>
      </c>
    </row>
    <row r="11" spans="1:10" ht="14.25">
      <c r="A11" s="6" t="s">
        <v>9</v>
      </c>
      <c r="B11" s="7">
        <v>3303</v>
      </c>
      <c r="C11" s="7">
        <v>3929</v>
      </c>
      <c r="D11" s="7">
        <v>7232</v>
      </c>
      <c r="E11" s="7">
        <v>3509</v>
      </c>
      <c r="F11" s="7">
        <v>4157</v>
      </c>
      <c r="G11" s="7">
        <v>7666</v>
      </c>
      <c r="H11" s="8">
        <v>6.2367544656373</v>
      </c>
      <c r="I11" s="8">
        <v>5.803003308729957</v>
      </c>
      <c r="J11" s="9">
        <v>6.001106194690266</v>
      </c>
    </row>
    <row r="12" spans="1:10" ht="14.25">
      <c r="A12" s="10" t="s">
        <v>10</v>
      </c>
      <c r="B12" s="3">
        <v>3993</v>
      </c>
      <c r="C12" s="3">
        <v>1620</v>
      </c>
      <c r="D12" s="3">
        <v>5613</v>
      </c>
      <c r="E12" s="3">
        <v>4401</v>
      </c>
      <c r="F12" s="3">
        <v>1750</v>
      </c>
      <c r="G12" s="3">
        <v>6151</v>
      </c>
      <c r="H12" s="4">
        <v>10.217881292261458</v>
      </c>
      <c r="I12" s="4">
        <v>8.024691358024691</v>
      </c>
      <c r="J12" s="5">
        <v>9.584892214502048</v>
      </c>
    </row>
    <row r="13" spans="1:10" ht="14.25">
      <c r="A13" s="6" t="s">
        <v>11</v>
      </c>
      <c r="B13" s="7">
        <v>8939</v>
      </c>
      <c r="C13" s="7">
        <v>2057</v>
      </c>
      <c r="D13" s="7">
        <v>10996</v>
      </c>
      <c r="E13" s="7">
        <v>10560</v>
      </c>
      <c r="F13" s="7">
        <v>2719</v>
      </c>
      <c r="G13" s="7">
        <v>13279</v>
      </c>
      <c r="H13" s="8">
        <v>18.13401946526457</v>
      </c>
      <c r="I13" s="8">
        <v>32.18279047156052</v>
      </c>
      <c r="J13" s="9">
        <v>20.762095307384502</v>
      </c>
    </row>
    <row r="14" spans="1:10" ht="14.25">
      <c r="A14" s="10" t="s">
        <v>12</v>
      </c>
      <c r="B14" s="3">
        <v>6699</v>
      </c>
      <c r="C14" s="3">
        <v>737</v>
      </c>
      <c r="D14" s="3">
        <v>7436</v>
      </c>
      <c r="E14" s="3">
        <v>6882</v>
      </c>
      <c r="F14" s="3">
        <v>766</v>
      </c>
      <c r="G14" s="3">
        <v>7648</v>
      </c>
      <c r="H14" s="4">
        <v>2.7317510076130764</v>
      </c>
      <c r="I14" s="4">
        <v>3.934871099050204</v>
      </c>
      <c r="J14" s="5">
        <v>2.850995158687466</v>
      </c>
    </row>
    <row r="15" spans="1:10" ht="14.25">
      <c r="A15" s="6" t="s">
        <v>13</v>
      </c>
      <c r="B15" s="7">
        <v>2692</v>
      </c>
      <c r="C15" s="7">
        <v>23</v>
      </c>
      <c r="D15" s="7">
        <v>2715</v>
      </c>
      <c r="E15" s="7">
        <v>2776</v>
      </c>
      <c r="F15" s="7">
        <v>23</v>
      </c>
      <c r="G15" s="7">
        <v>2799</v>
      </c>
      <c r="H15" s="8">
        <v>3.1203566121842496</v>
      </c>
      <c r="I15" s="8">
        <v>0</v>
      </c>
      <c r="J15" s="9">
        <v>3.0939226519337018</v>
      </c>
    </row>
    <row r="16" spans="1:10" ht="14.25">
      <c r="A16" s="10" t="s">
        <v>14</v>
      </c>
      <c r="B16" s="3">
        <v>5469</v>
      </c>
      <c r="C16" s="3">
        <v>603</v>
      </c>
      <c r="D16" s="3">
        <v>6072</v>
      </c>
      <c r="E16" s="3">
        <v>6183</v>
      </c>
      <c r="F16" s="3">
        <v>720</v>
      </c>
      <c r="G16" s="3">
        <v>6903</v>
      </c>
      <c r="H16" s="4">
        <v>13.055403181568842</v>
      </c>
      <c r="I16" s="4">
        <v>19.402985074626866</v>
      </c>
      <c r="J16" s="5">
        <v>13.68577075098814</v>
      </c>
    </row>
    <row r="17" spans="1:10" ht="14.25">
      <c r="A17" s="6" t="s">
        <v>15</v>
      </c>
      <c r="B17" s="7">
        <v>852</v>
      </c>
      <c r="C17" s="7">
        <v>2</v>
      </c>
      <c r="D17" s="7">
        <v>854</v>
      </c>
      <c r="E17" s="7">
        <v>960</v>
      </c>
      <c r="F17" s="7">
        <v>10</v>
      </c>
      <c r="G17" s="7">
        <v>970</v>
      </c>
      <c r="H17" s="8">
        <v>12.676056338028168</v>
      </c>
      <c r="I17" s="8">
        <v>400</v>
      </c>
      <c r="J17" s="9">
        <v>13.583138173302109</v>
      </c>
    </row>
    <row r="18" spans="1:10" ht="14.25">
      <c r="A18" s="10" t="s">
        <v>16</v>
      </c>
      <c r="B18" s="3">
        <v>804</v>
      </c>
      <c r="C18" s="3">
        <v>11</v>
      </c>
      <c r="D18" s="3">
        <v>815</v>
      </c>
      <c r="E18" s="3">
        <v>799</v>
      </c>
      <c r="F18" s="3">
        <v>8</v>
      </c>
      <c r="G18" s="3">
        <v>807</v>
      </c>
      <c r="H18" s="4">
        <v>-0.6218905472636816</v>
      </c>
      <c r="I18" s="4">
        <v>-27.27272727272727</v>
      </c>
      <c r="J18" s="5">
        <v>-0.98159509202454</v>
      </c>
    </row>
    <row r="19" spans="1:10" ht="14.25">
      <c r="A19" s="6" t="s">
        <v>17</v>
      </c>
      <c r="B19" s="7">
        <v>369</v>
      </c>
      <c r="C19" s="7">
        <v>19</v>
      </c>
      <c r="D19" s="7">
        <v>388</v>
      </c>
      <c r="E19" s="7">
        <v>373</v>
      </c>
      <c r="F19" s="7">
        <v>33</v>
      </c>
      <c r="G19" s="7">
        <v>406</v>
      </c>
      <c r="H19" s="8">
        <v>1.084010840108401</v>
      </c>
      <c r="I19" s="8">
        <v>73.68421052631578</v>
      </c>
      <c r="J19" s="9">
        <v>4.639175257731959</v>
      </c>
    </row>
    <row r="20" spans="1:10" ht="14.25">
      <c r="A20" s="10" t="s">
        <v>72</v>
      </c>
      <c r="B20" s="3">
        <v>0</v>
      </c>
      <c r="C20" s="3">
        <v>0</v>
      </c>
      <c r="D20" s="3">
        <v>0</v>
      </c>
      <c r="E20" s="3">
        <v>0</v>
      </c>
      <c r="F20" s="3">
        <v>0</v>
      </c>
      <c r="G20" s="3">
        <v>0</v>
      </c>
      <c r="H20" s="4">
        <v>0</v>
      </c>
      <c r="I20" s="4">
        <v>0</v>
      </c>
      <c r="J20" s="5">
        <v>0</v>
      </c>
    </row>
    <row r="21" spans="1:10" ht="14.25">
      <c r="A21" s="6" t="s">
        <v>18</v>
      </c>
      <c r="B21" s="7">
        <v>553</v>
      </c>
      <c r="C21" s="7">
        <v>27</v>
      </c>
      <c r="D21" s="7">
        <v>580</v>
      </c>
      <c r="E21" s="7">
        <v>533</v>
      </c>
      <c r="F21" s="7">
        <v>39</v>
      </c>
      <c r="G21" s="7">
        <v>572</v>
      </c>
      <c r="H21" s="8">
        <v>-3.616636528028933</v>
      </c>
      <c r="I21" s="8">
        <v>44.44444444444444</v>
      </c>
      <c r="J21" s="9">
        <v>-1.3793103448275863</v>
      </c>
    </row>
    <row r="22" spans="1:10" ht="14.25">
      <c r="A22" s="10" t="s">
        <v>19</v>
      </c>
      <c r="B22" s="3">
        <v>0</v>
      </c>
      <c r="C22" s="3">
        <v>0</v>
      </c>
      <c r="D22" s="3">
        <v>0</v>
      </c>
      <c r="E22" s="3">
        <v>0</v>
      </c>
      <c r="F22" s="3">
        <v>0</v>
      </c>
      <c r="G22" s="3">
        <v>0</v>
      </c>
      <c r="H22" s="4">
        <v>0</v>
      </c>
      <c r="I22" s="4">
        <v>0</v>
      </c>
      <c r="J22" s="5">
        <v>0</v>
      </c>
    </row>
    <row r="23" spans="1:10" ht="14.25">
      <c r="A23" s="6" t="s">
        <v>20</v>
      </c>
      <c r="B23" s="7">
        <v>1485</v>
      </c>
      <c r="C23" s="7">
        <v>7</v>
      </c>
      <c r="D23" s="7">
        <v>1492</v>
      </c>
      <c r="E23" s="7">
        <v>1501</v>
      </c>
      <c r="F23" s="7">
        <v>6</v>
      </c>
      <c r="G23" s="7">
        <v>1507</v>
      </c>
      <c r="H23" s="8">
        <v>1.0774410774410774</v>
      </c>
      <c r="I23" s="8">
        <v>-14.285714285714285</v>
      </c>
      <c r="J23" s="9">
        <v>1.0053619302949062</v>
      </c>
    </row>
    <row r="24" spans="1:10" ht="14.25">
      <c r="A24" s="10" t="s">
        <v>21</v>
      </c>
      <c r="B24" s="3">
        <v>527</v>
      </c>
      <c r="C24" s="3">
        <v>0</v>
      </c>
      <c r="D24" s="3">
        <v>527</v>
      </c>
      <c r="E24" s="3">
        <v>516</v>
      </c>
      <c r="F24" s="3">
        <v>3</v>
      </c>
      <c r="G24" s="3">
        <v>519</v>
      </c>
      <c r="H24" s="4">
        <v>-2.0872865275142316</v>
      </c>
      <c r="I24" s="4">
        <v>0</v>
      </c>
      <c r="J24" s="5">
        <v>-1.5180265654648957</v>
      </c>
    </row>
    <row r="25" spans="1:10" ht="14.25">
      <c r="A25" s="6" t="s">
        <v>22</v>
      </c>
      <c r="B25" s="7">
        <v>423</v>
      </c>
      <c r="C25" s="7">
        <v>76</v>
      </c>
      <c r="D25" s="7">
        <v>499</v>
      </c>
      <c r="E25" s="7">
        <v>446</v>
      </c>
      <c r="F25" s="7">
        <v>86</v>
      </c>
      <c r="G25" s="7">
        <v>532</v>
      </c>
      <c r="H25" s="8">
        <v>5.4373522458628845</v>
      </c>
      <c r="I25" s="8">
        <v>13.157894736842104</v>
      </c>
      <c r="J25" s="9">
        <v>6.613226452905812</v>
      </c>
    </row>
    <row r="26" spans="1:10" ht="14.25">
      <c r="A26" s="10" t="s">
        <v>23</v>
      </c>
      <c r="B26" s="3">
        <v>357</v>
      </c>
      <c r="C26" s="3">
        <v>3</v>
      </c>
      <c r="D26" s="3">
        <v>360</v>
      </c>
      <c r="E26" s="3">
        <v>377</v>
      </c>
      <c r="F26" s="3">
        <v>3</v>
      </c>
      <c r="G26" s="3">
        <v>380</v>
      </c>
      <c r="H26" s="4">
        <v>5.602240896358544</v>
      </c>
      <c r="I26" s="4">
        <v>0</v>
      </c>
      <c r="J26" s="5">
        <v>5.555555555555555</v>
      </c>
    </row>
    <row r="27" spans="1:10" ht="14.25">
      <c r="A27" s="6" t="s">
        <v>24</v>
      </c>
      <c r="B27" s="7">
        <v>0</v>
      </c>
      <c r="C27" s="7">
        <v>0</v>
      </c>
      <c r="D27" s="7">
        <v>0</v>
      </c>
      <c r="E27" s="7">
        <v>0</v>
      </c>
      <c r="F27" s="7">
        <v>0</v>
      </c>
      <c r="G27" s="7">
        <v>0</v>
      </c>
      <c r="H27" s="8">
        <v>0</v>
      </c>
      <c r="I27" s="8">
        <v>0</v>
      </c>
      <c r="J27" s="9">
        <v>0</v>
      </c>
    </row>
    <row r="28" spans="1:10" ht="14.25">
      <c r="A28" s="10" t="s">
        <v>25</v>
      </c>
      <c r="B28" s="3">
        <v>1249</v>
      </c>
      <c r="C28" s="3">
        <v>98</v>
      </c>
      <c r="D28" s="3">
        <v>1347</v>
      </c>
      <c r="E28" s="3">
        <v>1151</v>
      </c>
      <c r="F28" s="3">
        <v>129</v>
      </c>
      <c r="G28" s="3">
        <v>1280</v>
      </c>
      <c r="H28" s="4">
        <v>-7.846277021617294</v>
      </c>
      <c r="I28" s="4">
        <v>31.63265306122449</v>
      </c>
      <c r="J28" s="5">
        <v>-4.974016332590943</v>
      </c>
    </row>
    <row r="29" spans="1:10" ht="14.25">
      <c r="A29" s="6" t="s">
        <v>26</v>
      </c>
      <c r="B29" s="7">
        <v>4534</v>
      </c>
      <c r="C29" s="7">
        <v>258</v>
      </c>
      <c r="D29" s="7">
        <v>4792</v>
      </c>
      <c r="E29" s="7">
        <v>4654</v>
      </c>
      <c r="F29" s="7">
        <v>296</v>
      </c>
      <c r="G29" s="7">
        <v>4950</v>
      </c>
      <c r="H29" s="8">
        <v>2.646669607410675</v>
      </c>
      <c r="I29" s="8">
        <v>14.728682170542637</v>
      </c>
      <c r="J29" s="9">
        <v>3.297161936560935</v>
      </c>
    </row>
    <row r="30" spans="1:10" ht="14.25">
      <c r="A30" s="10" t="s">
        <v>27</v>
      </c>
      <c r="B30" s="3">
        <v>2035</v>
      </c>
      <c r="C30" s="3">
        <v>98</v>
      </c>
      <c r="D30" s="3">
        <v>2133</v>
      </c>
      <c r="E30" s="3">
        <v>2060</v>
      </c>
      <c r="F30" s="3">
        <v>141</v>
      </c>
      <c r="G30" s="3">
        <v>2201</v>
      </c>
      <c r="H30" s="4">
        <v>1.2285012285012284</v>
      </c>
      <c r="I30" s="4">
        <v>43.87755102040816</v>
      </c>
      <c r="J30" s="5">
        <v>3.187998124706985</v>
      </c>
    </row>
    <row r="31" spans="1:10" ht="14.25">
      <c r="A31" s="6" t="s">
        <v>64</v>
      </c>
      <c r="B31" s="7">
        <v>1064</v>
      </c>
      <c r="C31" s="7">
        <v>2</v>
      </c>
      <c r="D31" s="7">
        <v>1066</v>
      </c>
      <c r="E31" s="7">
        <v>1102</v>
      </c>
      <c r="F31" s="7">
        <v>3</v>
      </c>
      <c r="G31" s="7">
        <v>1105</v>
      </c>
      <c r="H31" s="8">
        <v>3.571428571428571</v>
      </c>
      <c r="I31" s="8">
        <v>50</v>
      </c>
      <c r="J31" s="9">
        <v>3.6585365853658534</v>
      </c>
    </row>
    <row r="32" spans="1:10" ht="14.25">
      <c r="A32" s="10" t="s">
        <v>73</v>
      </c>
      <c r="B32" s="3">
        <v>0</v>
      </c>
      <c r="C32" s="3">
        <v>177</v>
      </c>
      <c r="D32" s="3">
        <v>177</v>
      </c>
      <c r="E32" s="3">
        <v>0</v>
      </c>
      <c r="F32" s="3">
        <v>236</v>
      </c>
      <c r="G32" s="3">
        <v>236</v>
      </c>
      <c r="H32" s="4">
        <v>0</v>
      </c>
      <c r="I32" s="4">
        <v>33.33333333333333</v>
      </c>
      <c r="J32" s="5">
        <v>33.33333333333333</v>
      </c>
    </row>
    <row r="33" spans="1:10" ht="14.25">
      <c r="A33" s="6" t="s">
        <v>60</v>
      </c>
      <c r="B33" s="7">
        <v>424</v>
      </c>
      <c r="C33" s="7">
        <v>0</v>
      </c>
      <c r="D33" s="7">
        <v>424</v>
      </c>
      <c r="E33" s="7">
        <v>363</v>
      </c>
      <c r="F33" s="7">
        <v>0</v>
      </c>
      <c r="G33" s="7">
        <v>363</v>
      </c>
      <c r="H33" s="8">
        <v>-14.38679245283019</v>
      </c>
      <c r="I33" s="8">
        <v>0</v>
      </c>
      <c r="J33" s="9">
        <v>-14.38679245283019</v>
      </c>
    </row>
    <row r="34" spans="1:10" ht="14.25">
      <c r="A34" s="10" t="s">
        <v>28</v>
      </c>
      <c r="B34" s="3">
        <v>923</v>
      </c>
      <c r="C34" s="3">
        <v>113</v>
      </c>
      <c r="D34" s="3">
        <v>1036</v>
      </c>
      <c r="E34" s="3">
        <v>548</v>
      </c>
      <c r="F34" s="3">
        <v>0</v>
      </c>
      <c r="G34" s="3">
        <v>548</v>
      </c>
      <c r="H34" s="4">
        <v>-40.62838569880823</v>
      </c>
      <c r="I34" s="4">
        <v>-100</v>
      </c>
      <c r="J34" s="5">
        <v>-47.10424710424711</v>
      </c>
    </row>
    <row r="35" spans="1:10" ht="14.25">
      <c r="A35" s="6" t="s">
        <v>59</v>
      </c>
      <c r="B35" s="7">
        <v>915</v>
      </c>
      <c r="C35" s="7">
        <v>2</v>
      </c>
      <c r="D35" s="7">
        <v>917</v>
      </c>
      <c r="E35" s="7">
        <v>955</v>
      </c>
      <c r="F35" s="7">
        <v>3</v>
      </c>
      <c r="G35" s="7">
        <v>958</v>
      </c>
      <c r="H35" s="8">
        <v>4.371584699453552</v>
      </c>
      <c r="I35" s="8">
        <v>50</v>
      </c>
      <c r="J35" s="9">
        <v>4.471101417666303</v>
      </c>
    </row>
    <row r="36" spans="1:10" ht="14.25">
      <c r="A36" s="10" t="s">
        <v>29</v>
      </c>
      <c r="B36" s="3">
        <v>231</v>
      </c>
      <c r="C36" s="3">
        <v>115</v>
      </c>
      <c r="D36" s="3">
        <v>346</v>
      </c>
      <c r="E36" s="3">
        <v>202</v>
      </c>
      <c r="F36" s="3">
        <v>54</v>
      </c>
      <c r="G36" s="3">
        <v>256</v>
      </c>
      <c r="H36" s="4">
        <v>-12.554112554112553</v>
      </c>
      <c r="I36" s="4">
        <v>-53.04347826086957</v>
      </c>
      <c r="J36" s="5">
        <v>-26.011560693641616</v>
      </c>
    </row>
    <row r="37" spans="1:10" ht="14.25">
      <c r="A37" s="6" t="s">
        <v>30</v>
      </c>
      <c r="B37" s="7">
        <v>805</v>
      </c>
      <c r="C37" s="7">
        <v>4</v>
      </c>
      <c r="D37" s="7">
        <v>809</v>
      </c>
      <c r="E37" s="7">
        <v>706</v>
      </c>
      <c r="F37" s="7">
        <v>5</v>
      </c>
      <c r="G37" s="7">
        <v>711</v>
      </c>
      <c r="H37" s="8">
        <v>-12.298136645962733</v>
      </c>
      <c r="I37" s="8">
        <v>25</v>
      </c>
      <c r="J37" s="9">
        <v>-12.11372064276885</v>
      </c>
    </row>
    <row r="38" spans="1:10" ht="14.25">
      <c r="A38" s="10" t="s">
        <v>37</v>
      </c>
      <c r="B38" s="3">
        <v>1371</v>
      </c>
      <c r="C38" s="3">
        <v>55</v>
      </c>
      <c r="D38" s="3">
        <v>1426</v>
      </c>
      <c r="E38" s="3">
        <v>1441</v>
      </c>
      <c r="F38" s="3">
        <v>37</v>
      </c>
      <c r="G38" s="3">
        <v>1478</v>
      </c>
      <c r="H38" s="4">
        <v>5.105762217359591</v>
      </c>
      <c r="I38" s="4">
        <v>-32.72727272727273</v>
      </c>
      <c r="J38" s="5">
        <v>3.6465638148667603</v>
      </c>
    </row>
    <row r="39" spans="1:10" ht="14.25">
      <c r="A39" s="6" t="s">
        <v>31</v>
      </c>
      <c r="B39" s="7">
        <v>1362</v>
      </c>
      <c r="C39" s="7">
        <v>0</v>
      </c>
      <c r="D39" s="7">
        <v>1362</v>
      </c>
      <c r="E39" s="7">
        <v>1474</v>
      </c>
      <c r="F39" s="7">
        <v>0</v>
      </c>
      <c r="G39" s="7">
        <v>1474</v>
      </c>
      <c r="H39" s="8">
        <v>8.223201174743025</v>
      </c>
      <c r="I39" s="8">
        <v>0</v>
      </c>
      <c r="J39" s="9">
        <v>8.223201174743025</v>
      </c>
    </row>
    <row r="40" spans="1:10" ht="14.25">
      <c r="A40" s="10" t="s">
        <v>32</v>
      </c>
      <c r="B40" s="3">
        <v>264</v>
      </c>
      <c r="C40" s="3">
        <v>7</v>
      </c>
      <c r="D40" s="3">
        <v>271</v>
      </c>
      <c r="E40" s="3">
        <v>228</v>
      </c>
      <c r="F40" s="3">
        <v>14</v>
      </c>
      <c r="G40" s="3">
        <v>242</v>
      </c>
      <c r="H40" s="4">
        <v>-13.636363636363635</v>
      </c>
      <c r="I40" s="4">
        <v>100</v>
      </c>
      <c r="J40" s="5">
        <v>-10.70110701107011</v>
      </c>
    </row>
    <row r="41" spans="1:10" ht="14.25">
      <c r="A41" s="6" t="s">
        <v>33</v>
      </c>
      <c r="B41" s="7">
        <v>4933</v>
      </c>
      <c r="C41" s="7">
        <v>989</v>
      </c>
      <c r="D41" s="7">
        <v>5922</v>
      </c>
      <c r="E41" s="7">
        <v>5299</v>
      </c>
      <c r="F41" s="7">
        <v>1210</v>
      </c>
      <c r="G41" s="7">
        <v>6509</v>
      </c>
      <c r="H41" s="8">
        <v>7.419420231096696</v>
      </c>
      <c r="I41" s="8">
        <v>22.345803842264914</v>
      </c>
      <c r="J41" s="9">
        <v>9.912191827085444</v>
      </c>
    </row>
    <row r="42" spans="1:10" ht="14.25">
      <c r="A42" s="10" t="s">
        <v>34</v>
      </c>
      <c r="B42" s="3">
        <v>0</v>
      </c>
      <c r="C42" s="3">
        <v>4</v>
      </c>
      <c r="D42" s="3">
        <v>4</v>
      </c>
      <c r="E42" s="3">
        <v>2</v>
      </c>
      <c r="F42" s="3">
        <v>2</v>
      </c>
      <c r="G42" s="3">
        <v>4</v>
      </c>
      <c r="H42" s="4">
        <v>0</v>
      </c>
      <c r="I42" s="4">
        <v>-50</v>
      </c>
      <c r="J42" s="5">
        <v>0</v>
      </c>
    </row>
    <row r="43" spans="1:10" ht="14.25">
      <c r="A43" s="6" t="s">
        <v>35</v>
      </c>
      <c r="B43" s="7">
        <v>2252</v>
      </c>
      <c r="C43" s="7">
        <v>311</v>
      </c>
      <c r="D43" s="7">
        <v>2563</v>
      </c>
      <c r="E43" s="7">
        <v>2214</v>
      </c>
      <c r="F43" s="7">
        <v>396</v>
      </c>
      <c r="G43" s="7">
        <v>2610</v>
      </c>
      <c r="H43" s="41">
        <v>-1.6873889875666075</v>
      </c>
      <c r="I43" s="8">
        <v>27.331189710610932</v>
      </c>
      <c r="J43" s="9">
        <v>1.833788529067499</v>
      </c>
    </row>
    <row r="44" spans="1:10" ht="14.25">
      <c r="A44" s="10" t="s">
        <v>36</v>
      </c>
      <c r="B44" s="3">
        <v>1845</v>
      </c>
      <c r="C44" s="3">
        <v>8</v>
      </c>
      <c r="D44" s="3">
        <v>1853</v>
      </c>
      <c r="E44" s="3">
        <v>1887</v>
      </c>
      <c r="F44" s="3">
        <v>8</v>
      </c>
      <c r="G44" s="3">
        <v>1895</v>
      </c>
      <c r="H44" s="4">
        <v>2.2764227642276422</v>
      </c>
      <c r="I44" s="4">
        <v>0</v>
      </c>
      <c r="J44" s="5">
        <v>2.2665947112790072</v>
      </c>
    </row>
    <row r="45" spans="1:10" ht="14.25">
      <c r="A45" s="6" t="s">
        <v>65</v>
      </c>
      <c r="B45" s="7">
        <v>1795</v>
      </c>
      <c r="C45" s="7">
        <v>10</v>
      </c>
      <c r="D45" s="7">
        <v>1805</v>
      </c>
      <c r="E45" s="7">
        <v>1878</v>
      </c>
      <c r="F45" s="7">
        <v>11</v>
      </c>
      <c r="G45" s="7">
        <v>1889</v>
      </c>
      <c r="H45" s="8">
        <v>4.623955431754875</v>
      </c>
      <c r="I45" s="8">
        <v>10</v>
      </c>
      <c r="J45" s="9">
        <v>4.653739612188366</v>
      </c>
    </row>
    <row r="46" spans="1:10" ht="14.25">
      <c r="A46" s="10" t="s">
        <v>66</v>
      </c>
      <c r="B46" s="3">
        <v>1113</v>
      </c>
      <c r="C46" s="3">
        <v>1</v>
      </c>
      <c r="D46" s="3">
        <v>1114</v>
      </c>
      <c r="E46" s="3">
        <v>1164</v>
      </c>
      <c r="F46" s="3">
        <v>4</v>
      </c>
      <c r="G46" s="3">
        <v>1168</v>
      </c>
      <c r="H46" s="4">
        <v>4.5822102425876015</v>
      </c>
      <c r="I46" s="4">
        <v>300</v>
      </c>
      <c r="J46" s="5">
        <v>4.847396768402154</v>
      </c>
    </row>
    <row r="47" spans="1:10" ht="14.25">
      <c r="A47" s="6" t="s">
        <v>38</v>
      </c>
      <c r="B47" s="7">
        <v>2549</v>
      </c>
      <c r="C47" s="7">
        <v>24</v>
      </c>
      <c r="D47" s="7">
        <v>2573</v>
      </c>
      <c r="E47" s="7">
        <v>2754</v>
      </c>
      <c r="F47" s="7">
        <v>33</v>
      </c>
      <c r="G47" s="7">
        <v>2787</v>
      </c>
      <c r="H47" s="8">
        <v>8.042369556688897</v>
      </c>
      <c r="I47" s="8">
        <v>37.5</v>
      </c>
      <c r="J47" s="9">
        <v>8.317139525845317</v>
      </c>
    </row>
    <row r="48" spans="1:10" ht="14.25">
      <c r="A48" s="10" t="s">
        <v>67</v>
      </c>
      <c r="B48" s="3">
        <v>2598</v>
      </c>
      <c r="C48" s="3">
        <v>4</v>
      </c>
      <c r="D48" s="3">
        <v>2602</v>
      </c>
      <c r="E48" s="3">
        <v>2853</v>
      </c>
      <c r="F48" s="3">
        <v>10</v>
      </c>
      <c r="G48" s="3">
        <v>2863</v>
      </c>
      <c r="H48" s="4">
        <v>9.815242494226329</v>
      </c>
      <c r="I48" s="4">
        <v>150</v>
      </c>
      <c r="J48" s="5">
        <v>10.030745580322828</v>
      </c>
    </row>
    <row r="49" spans="1:10" ht="14.25">
      <c r="A49" s="6" t="s">
        <v>39</v>
      </c>
      <c r="B49" s="7">
        <v>3267</v>
      </c>
      <c r="C49" s="7">
        <v>322</v>
      </c>
      <c r="D49" s="7">
        <v>3589</v>
      </c>
      <c r="E49" s="7">
        <v>3474</v>
      </c>
      <c r="F49" s="7">
        <v>422</v>
      </c>
      <c r="G49" s="7">
        <v>3896</v>
      </c>
      <c r="H49" s="8">
        <v>6.336088154269973</v>
      </c>
      <c r="I49" s="8">
        <v>31.05590062111801</v>
      </c>
      <c r="J49" s="9">
        <v>8.55391473948175</v>
      </c>
    </row>
    <row r="50" spans="1:10" ht="14.25">
      <c r="A50" s="10" t="s">
        <v>40</v>
      </c>
      <c r="B50" s="3">
        <v>194</v>
      </c>
      <c r="C50" s="3">
        <v>0</v>
      </c>
      <c r="D50" s="3">
        <v>194</v>
      </c>
      <c r="E50" s="3">
        <v>238</v>
      </c>
      <c r="F50" s="3">
        <v>0</v>
      </c>
      <c r="G50" s="3">
        <v>238</v>
      </c>
      <c r="H50" s="4">
        <v>22.68041237113402</v>
      </c>
      <c r="I50" s="4">
        <v>0</v>
      </c>
      <c r="J50" s="5">
        <v>22.68041237113402</v>
      </c>
    </row>
    <row r="51" spans="1:10" ht="14.25">
      <c r="A51" s="6" t="s">
        <v>41</v>
      </c>
      <c r="B51" s="7">
        <v>328</v>
      </c>
      <c r="C51" s="7">
        <v>2</v>
      </c>
      <c r="D51" s="7">
        <v>330</v>
      </c>
      <c r="E51" s="7">
        <v>260</v>
      </c>
      <c r="F51" s="7">
        <v>0</v>
      </c>
      <c r="G51" s="7">
        <v>260</v>
      </c>
      <c r="H51" s="8">
        <v>-20.73170731707317</v>
      </c>
      <c r="I51" s="8">
        <v>-100</v>
      </c>
      <c r="J51" s="9">
        <v>-21.21212121212121</v>
      </c>
    </row>
    <row r="52" spans="1:10" ht="14.25">
      <c r="A52" s="10" t="s">
        <v>42</v>
      </c>
      <c r="B52" s="3">
        <v>1147</v>
      </c>
      <c r="C52" s="3">
        <v>15</v>
      </c>
      <c r="D52" s="3">
        <v>1162</v>
      </c>
      <c r="E52" s="3">
        <v>1124</v>
      </c>
      <c r="F52" s="3">
        <v>29</v>
      </c>
      <c r="G52" s="3">
        <v>1153</v>
      </c>
      <c r="H52" s="4">
        <v>-2.0052310374891023</v>
      </c>
      <c r="I52" s="4">
        <v>93.33333333333333</v>
      </c>
      <c r="J52" s="5">
        <v>-0.774526678141136</v>
      </c>
    </row>
    <row r="53" spans="1:10" ht="14.25">
      <c r="A53" s="6" t="s">
        <v>68</v>
      </c>
      <c r="B53" s="7">
        <v>1923</v>
      </c>
      <c r="C53" s="7">
        <v>71</v>
      </c>
      <c r="D53" s="7">
        <v>1994</v>
      </c>
      <c r="E53" s="7">
        <v>2150</v>
      </c>
      <c r="F53" s="7">
        <v>51</v>
      </c>
      <c r="G53" s="7">
        <v>2201</v>
      </c>
      <c r="H53" s="8">
        <v>11.804472178887156</v>
      </c>
      <c r="I53" s="8">
        <v>-28.169014084507044</v>
      </c>
      <c r="J53" s="9">
        <v>10.381143430290871</v>
      </c>
    </row>
    <row r="54" spans="1:10" ht="14.25">
      <c r="A54" s="10" t="s">
        <v>43</v>
      </c>
      <c r="B54" s="3">
        <v>1074</v>
      </c>
      <c r="C54" s="3">
        <v>0</v>
      </c>
      <c r="D54" s="3">
        <v>1074</v>
      </c>
      <c r="E54" s="3">
        <v>1027</v>
      </c>
      <c r="F54" s="3">
        <v>0</v>
      </c>
      <c r="G54" s="3">
        <v>1027</v>
      </c>
      <c r="H54" s="4">
        <v>-4.376163873370578</v>
      </c>
      <c r="I54" s="4">
        <v>0</v>
      </c>
      <c r="J54" s="5">
        <v>-4.376163873370578</v>
      </c>
    </row>
    <row r="55" spans="1:10" ht="14.25">
      <c r="A55" s="6" t="s">
        <v>61</v>
      </c>
      <c r="B55" s="7">
        <v>128</v>
      </c>
      <c r="C55" s="7">
        <v>45</v>
      </c>
      <c r="D55" s="7">
        <v>173</v>
      </c>
      <c r="E55" s="7">
        <v>94</v>
      </c>
      <c r="F55" s="7">
        <v>30</v>
      </c>
      <c r="G55" s="7">
        <v>124</v>
      </c>
      <c r="H55" s="8">
        <v>-26.5625</v>
      </c>
      <c r="I55" s="8">
        <v>-33.33333333333333</v>
      </c>
      <c r="J55" s="9">
        <v>-28.32369942196532</v>
      </c>
    </row>
    <row r="56" spans="1:10" ht="14.25">
      <c r="A56" s="10" t="s">
        <v>44</v>
      </c>
      <c r="B56" s="3">
        <v>371</v>
      </c>
      <c r="C56" s="3">
        <v>6</v>
      </c>
      <c r="D56" s="3">
        <v>377</v>
      </c>
      <c r="E56" s="3">
        <v>409</v>
      </c>
      <c r="F56" s="3">
        <v>8</v>
      </c>
      <c r="G56" s="3">
        <v>417</v>
      </c>
      <c r="H56" s="4">
        <v>10.242587601078167</v>
      </c>
      <c r="I56" s="4">
        <v>33.33333333333333</v>
      </c>
      <c r="J56" s="5">
        <v>10.610079575596817</v>
      </c>
    </row>
    <row r="57" spans="1:10" ht="14.25">
      <c r="A57" s="6" t="s">
        <v>45</v>
      </c>
      <c r="B57" s="7">
        <v>0</v>
      </c>
      <c r="C57" s="7">
        <v>0</v>
      </c>
      <c r="D57" s="7">
        <v>0</v>
      </c>
      <c r="E57" s="7">
        <v>0</v>
      </c>
      <c r="F57" s="7">
        <v>0</v>
      </c>
      <c r="G57" s="7">
        <v>0</v>
      </c>
      <c r="H57" s="8">
        <v>0</v>
      </c>
      <c r="I57" s="8">
        <v>0</v>
      </c>
      <c r="J57" s="9">
        <v>0</v>
      </c>
    </row>
    <row r="58" spans="1:10" ht="14.25">
      <c r="A58" s="10" t="s">
        <v>46</v>
      </c>
      <c r="B58" s="3">
        <v>3790</v>
      </c>
      <c r="C58" s="3">
        <v>9</v>
      </c>
      <c r="D58" s="3">
        <v>3799</v>
      </c>
      <c r="E58" s="3">
        <v>4008</v>
      </c>
      <c r="F58" s="3">
        <v>14</v>
      </c>
      <c r="G58" s="3">
        <v>4022</v>
      </c>
      <c r="H58" s="4">
        <v>5.75197889182058</v>
      </c>
      <c r="I58" s="4">
        <v>55.55555555555556</v>
      </c>
      <c r="J58" s="5">
        <v>5.869965780468545</v>
      </c>
    </row>
    <row r="59" spans="1:10" ht="14.25">
      <c r="A59" s="6" t="s">
        <v>74</v>
      </c>
      <c r="B59" s="7">
        <v>198</v>
      </c>
      <c r="C59" s="7">
        <v>53</v>
      </c>
      <c r="D59" s="7">
        <v>251</v>
      </c>
      <c r="E59" s="7">
        <v>214</v>
      </c>
      <c r="F59" s="7">
        <v>61</v>
      </c>
      <c r="G59" s="7">
        <v>275</v>
      </c>
      <c r="H59" s="8">
        <v>8.080808080808081</v>
      </c>
      <c r="I59" s="8">
        <v>15.09433962264151</v>
      </c>
      <c r="J59" s="9">
        <v>9.56175298804781</v>
      </c>
    </row>
    <row r="60" spans="1:10" ht="14.25">
      <c r="A60" s="10" t="s">
        <v>75</v>
      </c>
      <c r="B60" s="3">
        <v>138</v>
      </c>
      <c r="C60" s="3">
        <v>149</v>
      </c>
      <c r="D60" s="3">
        <v>287</v>
      </c>
      <c r="E60" s="3">
        <v>128</v>
      </c>
      <c r="F60" s="3">
        <v>206</v>
      </c>
      <c r="G60" s="3">
        <v>334</v>
      </c>
      <c r="H60" s="4">
        <v>-7.246376811594203</v>
      </c>
      <c r="I60" s="4">
        <v>38.25503355704698</v>
      </c>
      <c r="J60" s="5">
        <v>16.376306620209057</v>
      </c>
    </row>
    <row r="61" spans="1:10" ht="14.25">
      <c r="A61" s="11" t="s">
        <v>47</v>
      </c>
      <c r="B61" s="22">
        <f>+B62-SUM(B6+B10+B20+B32+B59+B60+B5)</f>
        <v>134784</v>
      </c>
      <c r="C61" s="22">
        <f>+C62-SUM(C6+C10+C20+C32+C59+C60+C5)</f>
        <v>65782</v>
      </c>
      <c r="D61" s="22">
        <f>+D62-SUM(D6+D10+D20+D32+D59+D60+D5)</f>
        <v>200566</v>
      </c>
      <c r="E61" s="22">
        <f>+E62-SUM(E6+E10+E20+E32+E59+E60+E5)</f>
        <v>143837</v>
      </c>
      <c r="F61" s="22">
        <f>+F62-SUM(F6+F10+F20+F32+F59+F60+F5)</f>
        <v>74863</v>
      </c>
      <c r="G61" s="22">
        <f>+G62-SUM(G6+G10+G20+G32+G59+G60+G5)</f>
        <v>218700</v>
      </c>
      <c r="H61" s="23">
        <f>+_xlfn.IFERROR(((E61-B61)/B61)*100,0)</f>
        <v>6.716672602089268</v>
      </c>
      <c r="I61" s="23">
        <f>+_xlfn.IFERROR(((F61-C61)/C61)*100,0)</f>
        <v>13.804688212580949</v>
      </c>
      <c r="J61" s="23">
        <f>+_xlfn.IFERROR(((G61-D61)/D61)*100,0)</f>
        <v>9.041412801770988</v>
      </c>
    </row>
    <row r="62" spans="1:10" ht="14.25">
      <c r="A62" s="14" t="s">
        <v>48</v>
      </c>
      <c r="B62" s="24">
        <f>SUM(B4:B60)</f>
        <v>221363</v>
      </c>
      <c r="C62" s="24">
        <f>SUM(C4:C60)</f>
        <v>256142</v>
      </c>
      <c r="D62" s="24">
        <f>SUM(D4:D60)</f>
        <v>477505</v>
      </c>
      <c r="E62" s="24">
        <f>SUM(E4:E60)</f>
        <v>235079</v>
      </c>
      <c r="F62" s="24">
        <f>SUM(F4:F60)</f>
        <v>285661</v>
      </c>
      <c r="G62" s="24">
        <f>SUM(G4:G60)</f>
        <v>520740</v>
      </c>
      <c r="H62" s="25">
        <f>+_xlfn.IFERROR(((E62-B62)/B62)*100,0)</f>
        <v>6.196157442752402</v>
      </c>
      <c r="I62" s="25">
        <f>+_xlfn.IFERROR(((F62-C62)/C62)*100,0)</f>
        <v>11.524466897267923</v>
      </c>
      <c r="J62" s="25">
        <f>+_xlfn.IFERROR(((G62-D62)/D62)*100,0)</f>
        <v>9.054355451775374</v>
      </c>
    </row>
    <row r="63" spans="1:10" ht="14.25">
      <c r="A63" s="26"/>
      <c r="B63" s="27"/>
      <c r="C63" s="27"/>
      <c r="D63" s="27"/>
      <c r="E63" s="27"/>
      <c r="F63" s="27"/>
      <c r="G63" s="27"/>
      <c r="H63" s="27"/>
      <c r="I63" s="27"/>
      <c r="J63" s="28"/>
    </row>
    <row r="64" spans="1:10" ht="14.25">
      <c r="A64" s="26"/>
      <c r="B64" s="27"/>
      <c r="C64" s="27"/>
      <c r="D64" s="27"/>
      <c r="E64" s="27"/>
      <c r="F64" s="27"/>
      <c r="G64" s="27"/>
      <c r="H64" s="27"/>
      <c r="I64" s="27"/>
      <c r="J64" s="28"/>
    </row>
    <row r="65" spans="1:10" ht="15" thickBot="1">
      <c r="A65" s="29"/>
      <c r="B65" s="30"/>
      <c r="C65" s="30"/>
      <c r="D65" s="30"/>
      <c r="E65" s="30"/>
      <c r="F65" s="30"/>
      <c r="G65" s="30"/>
      <c r="H65" s="30"/>
      <c r="I65" s="30"/>
      <c r="J65" s="31"/>
    </row>
    <row r="66" spans="1:10" ht="50.25" customHeight="1">
      <c r="A66" s="55" t="s">
        <v>62</v>
      </c>
      <c r="B66" s="55"/>
      <c r="C66" s="55"/>
      <c r="D66" s="55"/>
      <c r="E66" s="55"/>
      <c r="F66" s="55"/>
      <c r="G66" s="55"/>
      <c r="H66" s="55"/>
      <c r="I66" s="55"/>
      <c r="J66" s="55"/>
    </row>
    <row r="67" ht="14.25">
      <c r="A67" s="39" t="s">
        <v>63</v>
      </c>
    </row>
  </sheetData>
  <sheetProtection/>
  <mergeCells count="6">
    <mergeCell ref="A66:J66"/>
    <mergeCell ref="A1:J1"/>
    <mergeCell ref="A2:A3"/>
    <mergeCell ref="B2:D2"/>
    <mergeCell ref="E2:G2"/>
    <mergeCell ref="H2:J2"/>
  </mergeCells>
  <conditionalFormatting sqref="B4:J60">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J71"/>
  <sheetViews>
    <sheetView zoomScale="80" zoomScaleNormal="80" zoomScalePageLayoutView="0" workbookViewId="0" topLeftCell="A25">
      <selection activeCell="A67" sqref="A67"/>
    </sheetView>
  </sheetViews>
  <sheetFormatPr defaultColWidth="9.140625" defaultRowHeight="15"/>
  <cols>
    <col min="1" max="1" width="34.00390625" style="0" bestFit="1" customWidth="1"/>
    <col min="2" max="10" width="14.28125" style="0" customWidth="1"/>
  </cols>
  <sheetData>
    <row r="1" spans="1:10" ht="18" customHeight="1">
      <c r="A1" s="56" t="s">
        <v>57</v>
      </c>
      <c r="B1" s="57"/>
      <c r="C1" s="57"/>
      <c r="D1" s="57"/>
      <c r="E1" s="57"/>
      <c r="F1" s="57"/>
      <c r="G1" s="57"/>
      <c r="H1" s="57"/>
      <c r="I1" s="57"/>
      <c r="J1" s="58"/>
    </row>
    <row r="2" spans="1:10" ht="30" customHeight="1">
      <c r="A2" s="70" t="s">
        <v>1</v>
      </c>
      <c r="B2" s="61" t="s">
        <v>78</v>
      </c>
      <c r="C2" s="61"/>
      <c r="D2" s="61"/>
      <c r="E2" s="61" t="s">
        <v>79</v>
      </c>
      <c r="F2" s="61"/>
      <c r="G2" s="61"/>
      <c r="H2" s="62" t="s">
        <v>77</v>
      </c>
      <c r="I2" s="62"/>
      <c r="J2" s="63"/>
    </row>
    <row r="3" spans="1:10" ht="14.25">
      <c r="A3" s="71"/>
      <c r="B3" s="1" t="s">
        <v>2</v>
      </c>
      <c r="C3" s="1" t="s">
        <v>3</v>
      </c>
      <c r="D3" s="1" t="s">
        <v>4</v>
      </c>
      <c r="E3" s="1" t="s">
        <v>2</v>
      </c>
      <c r="F3" s="1" t="s">
        <v>3</v>
      </c>
      <c r="G3" s="1" t="s">
        <v>4</v>
      </c>
      <c r="H3" s="1" t="s">
        <v>2</v>
      </c>
      <c r="I3" s="1" t="s">
        <v>3</v>
      </c>
      <c r="J3" s="2" t="s">
        <v>4</v>
      </c>
    </row>
    <row r="4" spans="1:10" ht="14.25">
      <c r="A4" s="10" t="s">
        <v>5</v>
      </c>
      <c r="B4" s="3">
        <v>0</v>
      </c>
      <c r="C4" s="3">
        <v>0</v>
      </c>
      <c r="D4" s="3">
        <v>0</v>
      </c>
      <c r="E4" s="3">
        <v>0</v>
      </c>
      <c r="F4" s="3">
        <v>0</v>
      </c>
      <c r="G4" s="3">
        <v>0</v>
      </c>
      <c r="H4" s="4">
        <v>0</v>
      </c>
      <c r="I4" s="4">
        <v>0</v>
      </c>
      <c r="J4" s="5">
        <v>0</v>
      </c>
    </row>
    <row r="5" spans="1:10" ht="14.25">
      <c r="A5" s="6" t="s">
        <v>69</v>
      </c>
      <c r="B5" s="7">
        <v>75047.782</v>
      </c>
      <c r="C5" s="7">
        <v>1013067.5460000001</v>
      </c>
      <c r="D5" s="7">
        <v>1088115.3280000002</v>
      </c>
      <c r="E5" s="7">
        <v>76894.40584379999</v>
      </c>
      <c r="F5" s="7">
        <v>1171283.4091600038</v>
      </c>
      <c r="G5" s="7">
        <v>1248177.8150038037</v>
      </c>
      <c r="H5" s="8">
        <v>2.4605974948066893</v>
      </c>
      <c r="I5" s="8">
        <v>15.617503865828475</v>
      </c>
      <c r="J5" s="9">
        <v>14.710066376696004</v>
      </c>
    </row>
    <row r="6" spans="1:10" ht="14.25">
      <c r="A6" s="10" t="s">
        <v>70</v>
      </c>
      <c r="B6" s="3">
        <v>43909.651</v>
      </c>
      <c r="C6" s="3">
        <v>103064.836</v>
      </c>
      <c r="D6" s="3">
        <v>146974.487</v>
      </c>
      <c r="E6" s="3">
        <v>48756.21872067019</v>
      </c>
      <c r="F6" s="3">
        <v>115869.82803325696</v>
      </c>
      <c r="G6" s="3">
        <v>164626.04675392713</v>
      </c>
      <c r="H6" s="4">
        <v>11.03759107689149</v>
      </c>
      <c r="I6" s="4">
        <v>12.424210361385487</v>
      </c>
      <c r="J6" s="5">
        <v>12.009948198646981</v>
      </c>
    </row>
    <row r="7" spans="1:10" ht="14.25">
      <c r="A7" s="6" t="s">
        <v>6</v>
      </c>
      <c r="B7" s="7">
        <v>27548.147</v>
      </c>
      <c r="C7" s="7">
        <v>13871.162000000004</v>
      </c>
      <c r="D7" s="7">
        <v>41419.30900000001</v>
      </c>
      <c r="E7" s="7">
        <v>28756</v>
      </c>
      <c r="F7" s="7">
        <v>17115</v>
      </c>
      <c r="G7" s="7">
        <v>45871</v>
      </c>
      <c r="H7" s="8">
        <v>4.384516316106485</v>
      </c>
      <c r="I7" s="8">
        <v>23.385481331700944</v>
      </c>
      <c r="J7" s="9">
        <v>10.747863997441364</v>
      </c>
    </row>
    <row r="8" spans="1:10" ht="14.25">
      <c r="A8" s="10" t="s">
        <v>7</v>
      </c>
      <c r="B8" s="3">
        <v>28914.659</v>
      </c>
      <c r="C8" s="3">
        <v>18582.626</v>
      </c>
      <c r="D8" s="3">
        <v>47497.285</v>
      </c>
      <c r="E8" s="3">
        <v>33606.047</v>
      </c>
      <c r="F8" s="3">
        <v>22065.036</v>
      </c>
      <c r="G8" s="3">
        <v>55671.083</v>
      </c>
      <c r="H8" s="4">
        <v>16.22494666113821</v>
      </c>
      <c r="I8" s="4">
        <v>18.740139310773408</v>
      </c>
      <c r="J8" s="5">
        <v>17.208979418507806</v>
      </c>
    </row>
    <row r="9" spans="1:10" ht="14.25">
      <c r="A9" s="6" t="s">
        <v>8</v>
      </c>
      <c r="B9" s="7">
        <v>20402.442</v>
      </c>
      <c r="C9" s="7">
        <v>83218.36099999999</v>
      </c>
      <c r="D9" s="7">
        <v>103620.80299999999</v>
      </c>
      <c r="E9" s="7">
        <v>23374.782</v>
      </c>
      <c r="F9" s="7">
        <v>91945.31700000001</v>
      </c>
      <c r="G9" s="7">
        <v>115320.09900000002</v>
      </c>
      <c r="H9" s="8">
        <v>14.56855017649358</v>
      </c>
      <c r="I9" s="8">
        <v>10.486815523800114</v>
      </c>
      <c r="J9" s="9">
        <v>11.290489613364638</v>
      </c>
    </row>
    <row r="10" spans="1:10" ht="14.25">
      <c r="A10" s="10" t="s">
        <v>71</v>
      </c>
      <c r="B10" s="3">
        <v>1370.034</v>
      </c>
      <c r="C10" s="3">
        <v>849.06</v>
      </c>
      <c r="D10" s="3">
        <v>2219.094</v>
      </c>
      <c r="E10" s="3">
        <v>1508.969</v>
      </c>
      <c r="F10" s="3">
        <v>1651.147</v>
      </c>
      <c r="G10" s="3">
        <v>3160.116</v>
      </c>
      <c r="H10" s="4">
        <v>10.140989201727836</v>
      </c>
      <c r="I10" s="4">
        <v>94.46764657385816</v>
      </c>
      <c r="J10" s="5">
        <v>42.405684482045366</v>
      </c>
    </row>
    <row r="11" spans="1:10" ht="14.25">
      <c r="A11" s="6" t="s">
        <v>9</v>
      </c>
      <c r="B11" s="7">
        <v>3523.7319999999995</v>
      </c>
      <c r="C11" s="7">
        <v>8059.925000000001</v>
      </c>
      <c r="D11" s="7">
        <v>11583.657000000001</v>
      </c>
      <c r="E11" s="7">
        <v>3965.652</v>
      </c>
      <c r="F11" s="7">
        <v>9250.57</v>
      </c>
      <c r="G11" s="7">
        <v>13216.222</v>
      </c>
      <c r="H11" s="8">
        <v>12.54124888044836</v>
      </c>
      <c r="I11" s="8">
        <v>14.772407931835573</v>
      </c>
      <c r="J11" s="9">
        <v>14.093692518692485</v>
      </c>
    </row>
    <row r="12" spans="1:10" ht="14.25">
      <c r="A12" s="10" t="s">
        <v>10</v>
      </c>
      <c r="B12" s="3">
        <v>4187.4929999999995</v>
      </c>
      <c r="C12" s="3">
        <v>2905.995000000001</v>
      </c>
      <c r="D12" s="3">
        <v>7093.488</v>
      </c>
      <c r="E12" s="3">
        <v>4871.168</v>
      </c>
      <c r="F12" s="3">
        <v>3458.11</v>
      </c>
      <c r="G12" s="3">
        <v>8329.278</v>
      </c>
      <c r="H12" s="4">
        <v>16.32659445639671</v>
      </c>
      <c r="I12" s="4">
        <v>18.99917240050307</v>
      </c>
      <c r="J12" s="5">
        <v>17.421471637084604</v>
      </c>
    </row>
    <row r="13" spans="1:10" ht="14.25">
      <c r="A13" s="6" t="s">
        <v>11</v>
      </c>
      <c r="B13" s="7">
        <v>13766.257000000001</v>
      </c>
      <c r="C13" s="7">
        <v>4023.2570000000005</v>
      </c>
      <c r="D13" s="7">
        <v>17789.514000000003</v>
      </c>
      <c r="E13" s="7">
        <v>15424.3479</v>
      </c>
      <c r="F13" s="7">
        <v>4950.407999999999</v>
      </c>
      <c r="G13" s="7">
        <v>20374.7559</v>
      </c>
      <c r="H13" s="8">
        <v>12.044602247364692</v>
      </c>
      <c r="I13" s="8">
        <v>23.04478684806859</v>
      </c>
      <c r="J13" s="9">
        <v>14.532391947301072</v>
      </c>
    </row>
    <row r="14" spans="1:10" ht="14.25">
      <c r="A14" s="10" t="s">
        <v>12</v>
      </c>
      <c r="B14" s="3">
        <v>6931.681</v>
      </c>
      <c r="C14" s="3">
        <v>1622.3380000000002</v>
      </c>
      <c r="D14" s="3">
        <v>8554.019</v>
      </c>
      <c r="E14" s="3">
        <v>7918.95</v>
      </c>
      <c r="F14" s="3">
        <v>1671.258</v>
      </c>
      <c r="G14" s="3">
        <v>9590.208</v>
      </c>
      <c r="H14" s="4">
        <v>14.24285104868502</v>
      </c>
      <c r="I14" s="4">
        <v>3.0154012295834676</v>
      </c>
      <c r="J14" s="5">
        <v>12.113475548744985</v>
      </c>
    </row>
    <row r="15" spans="1:10" ht="14.25">
      <c r="A15" s="6" t="s">
        <v>13</v>
      </c>
      <c r="B15" s="7">
        <v>3112.817</v>
      </c>
      <c r="C15" s="7">
        <v>30.679</v>
      </c>
      <c r="D15" s="7">
        <v>3143.496</v>
      </c>
      <c r="E15" s="7">
        <v>3982.956</v>
      </c>
      <c r="F15" s="7">
        <v>37.939</v>
      </c>
      <c r="G15" s="7">
        <v>4020.895</v>
      </c>
      <c r="H15" s="8">
        <v>27.953426108891083</v>
      </c>
      <c r="I15" s="8">
        <v>23.664395840803163</v>
      </c>
      <c r="J15" s="9">
        <v>27.911567248693807</v>
      </c>
    </row>
    <row r="16" spans="1:10" ht="14.25">
      <c r="A16" s="10" t="s">
        <v>14</v>
      </c>
      <c r="B16" s="3">
        <v>7272.1050000000005</v>
      </c>
      <c r="C16" s="3">
        <v>1804.996</v>
      </c>
      <c r="D16" s="3">
        <v>9077.101</v>
      </c>
      <c r="E16" s="3">
        <v>8005.423</v>
      </c>
      <c r="F16" s="3">
        <v>2296.602</v>
      </c>
      <c r="G16" s="3">
        <v>10302.025</v>
      </c>
      <c r="H16" s="40">
        <v>10.083985310993162</v>
      </c>
      <c r="I16" s="4">
        <v>27.235849830138115</v>
      </c>
      <c r="J16" s="5">
        <v>13.494660905502748</v>
      </c>
    </row>
    <row r="17" spans="1:10" ht="14.25">
      <c r="A17" s="6" t="s">
        <v>15</v>
      </c>
      <c r="B17" s="7">
        <v>1053.161</v>
      </c>
      <c r="C17" s="7">
        <v>4.805</v>
      </c>
      <c r="D17" s="7">
        <v>1057.9660000000001</v>
      </c>
      <c r="E17" s="7">
        <v>1112.854</v>
      </c>
      <c r="F17" s="7">
        <v>33.57</v>
      </c>
      <c r="G17" s="7">
        <v>1146.424</v>
      </c>
      <c r="H17" s="8">
        <v>5.6679842873026995</v>
      </c>
      <c r="I17" s="8">
        <v>598.6472424557752</v>
      </c>
      <c r="J17" s="9">
        <v>8.3611382596416</v>
      </c>
    </row>
    <row r="18" spans="1:10" ht="14.25">
      <c r="A18" s="10" t="s">
        <v>16</v>
      </c>
      <c r="B18" s="3">
        <v>1052.946</v>
      </c>
      <c r="C18" s="3">
        <v>0</v>
      </c>
      <c r="D18" s="3">
        <v>1052.946</v>
      </c>
      <c r="E18" s="3">
        <v>1134.636</v>
      </c>
      <c r="F18" s="3">
        <v>2.73</v>
      </c>
      <c r="G18" s="3">
        <v>1137.366</v>
      </c>
      <c r="H18" s="4">
        <v>7.758232615917632</v>
      </c>
      <c r="I18" s="4">
        <v>0</v>
      </c>
      <c r="J18" s="5">
        <v>8.01750517120537</v>
      </c>
    </row>
    <row r="19" spans="1:10" ht="14.25">
      <c r="A19" s="6" t="s">
        <v>17</v>
      </c>
      <c r="B19" s="7">
        <v>338.50800000000004</v>
      </c>
      <c r="C19" s="7">
        <v>70.479</v>
      </c>
      <c r="D19" s="7">
        <v>408.987</v>
      </c>
      <c r="E19" s="7">
        <v>369.742</v>
      </c>
      <c r="F19" s="7">
        <v>137.498</v>
      </c>
      <c r="G19" s="7">
        <v>507.24</v>
      </c>
      <c r="H19" s="8">
        <v>9.226960662672663</v>
      </c>
      <c r="I19" s="8">
        <v>95.0907362476766</v>
      </c>
      <c r="J19" s="9">
        <v>24.02350196950025</v>
      </c>
    </row>
    <row r="20" spans="1:10" ht="14.25">
      <c r="A20" s="10" t="s">
        <v>72</v>
      </c>
      <c r="B20" s="3">
        <v>0</v>
      </c>
      <c r="C20" s="3">
        <v>0</v>
      </c>
      <c r="D20" s="3">
        <v>0</v>
      </c>
      <c r="E20" s="3">
        <v>0</v>
      </c>
      <c r="F20" s="3">
        <v>0</v>
      </c>
      <c r="G20" s="3">
        <v>0</v>
      </c>
      <c r="H20" s="4">
        <v>0</v>
      </c>
      <c r="I20" s="4">
        <v>0</v>
      </c>
      <c r="J20" s="5">
        <v>0</v>
      </c>
    </row>
    <row r="21" spans="1:10" ht="14.25">
      <c r="A21" s="6" t="s">
        <v>18</v>
      </c>
      <c r="B21" s="7">
        <v>441.77299999999997</v>
      </c>
      <c r="C21" s="7">
        <v>95.10300000000001</v>
      </c>
      <c r="D21" s="7">
        <v>536.876</v>
      </c>
      <c r="E21" s="7">
        <v>451.546</v>
      </c>
      <c r="F21" s="7">
        <v>153.286</v>
      </c>
      <c r="G21" s="7">
        <v>604.832</v>
      </c>
      <c r="H21" s="8">
        <v>2.212222114072165</v>
      </c>
      <c r="I21" s="8">
        <v>61.17893231548951</v>
      </c>
      <c r="J21" s="9">
        <v>12.65767141760854</v>
      </c>
    </row>
    <row r="22" spans="1:10" ht="14.25">
      <c r="A22" s="10" t="s">
        <v>19</v>
      </c>
      <c r="B22" s="3">
        <v>0</v>
      </c>
      <c r="C22" s="3">
        <v>0</v>
      </c>
      <c r="D22" s="3">
        <v>0</v>
      </c>
      <c r="E22" s="3">
        <v>0</v>
      </c>
      <c r="F22" s="3">
        <v>0</v>
      </c>
      <c r="G22" s="3">
        <v>0</v>
      </c>
      <c r="H22" s="4">
        <v>0</v>
      </c>
      <c r="I22" s="4">
        <v>0</v>
      </c>
      <c r="J22" s="5">
        <v>0</v>
      </c>
    </row>
    <row r="23" spans="1:10" ht="14.25">
      <c r="A23" s="6" t="s">
        <v>20</v>
      </c>
      <c r="B23" s="7">
        <v>2002.859</v>
      </c>
      <c r="C23" s="7">
        <v>22.972</v>
      </c>
      <c r="D23" s="7">
        <v>2025.831</v>
      </c>
      <c r="E23" s="7">
        <v>2767.159</v>
      </c>
      <c r="F23" s="7">
        <v>27.034</v>
      </c>
      <c r="G23" s="7">
        <v>2794.193</v>
      </c>
      <c r="H23" s="8">
        <v>38.16044963724357</v>
      </c>
      <c r="I23" s="8">
        <v>17.682395960299484</v>
      </c>
      <c r="J23" s="9">
        <v>37.92823784412423</v>
      </c>
    </row>
    <row r="24" spans="1:10" ht="14.25">
      <c r="A24" s="10" t="s">
        <v>21</v>
      </c>
      <c r="B24" s="3">
        <v>542.692</v>
      </c>
      <c r="C24" s="3">
        <v>0</v>
      </c>
      <c r="D24" s="3">
        <v>542.692</v>
      </c>
      <c r="E24" s="3">
        <v>584.776</v>
      </c>
      <c r="F24" s="3">
        <v>13.899000000000001</v>
      </c>
      <c r="G24" s="3">
        <v>598.675</v>
      </c>
      <c r="H24" s="4">
        <v>7.754674843189129</v>
      </c>
      <c r="I24" s="4">
        <v>0</v>
      </c>
      <c r="J24" s="5">
        <v>10.315796068488194</v>
      </c>
    </row>
    <row r="25" spans="1:10" ht="14.25">
      <c r="A25" s="6" t="s">
        <v>22</v>
      </c>
      <c r="B25" s="7">
        <v>647.169</v>
      </c>
      <c r="C25" s="7">
        <v>291.504</v>
      </c>
      <c r="D25" s="7">
        <v>938.673</v>
      </c>
      <c r="E25" s="7">
        <v>715.897</v>
      </c>
      <c r="F25" s="7">
        <v>216.803</v>
      </c>
      <c r="G25" s="7">
        <v>932.7</v>
      </c>
      <c r="H25" s="8">
        <v>10.619791739097526</v>
      </c>
      <c r="I25" s="8">
        <v>-25.626063450244256</v>
      </c>
      <c r="J25" s="9">
        <v>-0.6363238316218701</v>
      </c>
    </row>
    <row r="26" spans="1:10" ht="14.25">
      <c r="A26" s="10" t="s">
        <v>23</v>
      </c>
      <c r="B26" s="3">
        <v>294.529</v>
      </c>
      <c r="C26" s="3">
        <v>11.901</v>
      </c>
      <c r="D26" s="3">
        <v>306.43</v>
      </c>
      <c r="E26" s="3">
        <v>334.752</v>
      </c>
      <c r="F26" s="3">
        <v>5.674</v>
      </c>
      <c r="G26" s="3">
        <v>340.426</v>
      </c>
      <c r="H26" s="4">
        <v>13.656719711811066</v>
      </c>
      <c r="I26" s="4">
        <v>-52.32333417359886</v>
      </c>
      <c r="J26" s="5">
        <v>11.094214012988278</v>
      </c>
    </row>
    <row r="27" spans="1:10" ht="14.25">
      <c r="A27" s="6" t="s">
        <v>24</v>
      </c>
      <c r="B27" s="7">
        <v>0</v>
      </c>
      <c r="C27" s="7">
        <v>0</v>
      </c>
      <c r="D27" s="7">
        <v>0</v>
      </c>
      <c r="E27" s="7">
        <v>0</v>
      </c>
      <c r="F27" s="7">
        <v>0</v>
      </c>
      <c r="G27" s="7">
        <v>0</v>
      </c>
      <c r="H27" s="8">
        <v>0</v>
      </c>
      <c r="I27" s="8">
        <v>0</v>
      </c>
      <c r="J27" s="9">
        <v>0</v>
      </c>
    </row>
    <row r="28" spans="1:10" ht="14.25">
      <c r="A28" s="10" t="s">
        <v>25</v>
      </c>
      <c r="B28" s="3">
        <v>1345.0590000000002</v>
      </c>
      <c r="C28" s="3">
        <v>292.883</v>
      </c>
      <c r="D28" s="3">
        <v>1637.9420000000002</v>
      </c>
      <c r="E28" s="3">
        <v>1499.4669999999999</v>
      </c>
      <c r="F28" s="3">
        <v>397.599</v>
      </c>
      <c r="G28" s="3">
        <v>1897.0659999999998</v>
      </c>
      <c r="H28" s="4">
        <v>11.479645130808363</v>
      </c>
      <c r="I28" s="4">
        <v>35.753526152081214</v>
      </c>
      <c r="J28" s="5">
        <v>15.820096193882293</v>
      </c>
    </row>
    <row r="29" spans="1:10" ht="14.25">
      <c r="A29" s="6" t="s">
        <v>26</v>
      </c>
      <c r="B29" s="7">
        <v>5881.191999999999</v>
      </c>
      <c r="C29" s="7">
        <v>719.764</v>
      </c>
      <c r="D29" s="7">
        <v>6600.955999999999</v>
      </c>
      <c r="E29" s="7">
        <v>6881.579999999999</v>
      </c>
      <c r="F29" s="7">
        <v>903.298</v>
      </c>
      <c r="G29" s="7">
        <v>7784.877999999999</v>
      </c>
      <c r="H29" s="8">
        <v>17.009953084340726</v>
      </c>
      <c r="I29" s="8">
        <v>25.499191401626085</v>
      </c>
      <c r="J29" s="9">
        <v>17.93561417467409</v>
      </c>
    </row>
    <row r="30" spans="1:10" ht="14.25">
      <c r="A30" s="10" t="s">
        <v>27</v>
      </c>
      <c r="B30" s="3">
        <v>2412.9849999999997</v>
      </c>
      <c r="C30" s="3">
        <v>370.11899999999997</v>
      </c>
      <c r="D30" s="3">
        <v>2783.104</v>
      </c>
      <c r="E30" s="3">
        <v>2685.139</v>
      </c>
      <c r="F30" s="3">
        <v>465.94300000000004</v>
      </c>
      <c r="G30" s="3">
        <v>3151.0820000000003</v>
      </c>
      <c r="H30" s="4">
        <v>11.278727385375396</v>
      </c>
      <c r="I30" s="4">
        <v>25.890051578006013</v>
      </c>
      <c r="J30" s="5">
        <v>13.22185588465255</v>
      </c>
    </row>
    <row r="31" spans="1:10" ht="14.25">
      <c r="A31" s="6" t="s">
        <v>64</v>
      </c>
      <c r="B31" s="7">
        <v>1024.843</v>
      </c>
      <c r="C31" s="7">
        <v>5.29</v>
      </c>
      <c r="D31" s="7">
        <v>1030.133</v>
      </c>
      <c r="E31" s="7">
        <v>1231.4850000000001</v>
      </c>
      <c r="F31" s="7">
        <v>11.224999999999998</v>
      </c>
      <c r="G31" s="7">
        <v>1242.71</v>
      </c>
      <c r="H31" s="8">
        <v>20.163283546845715</v>
      </c>
      <c r="I31" s="8">
        <v>112.19281663516063</v>
      </c>
      <c r="J31" s="9">
        <v>20.635879056393687</v>
      </c>
    </row>
    <row r="32" spans="1:10" ht="14.25">
      <c r="A32" s="10" t="s">
        <v>73</v>
      </c>
      <c r="B32" s="3">
        <v>0</v>
      </c>
      <c r="C32" s="3">
        <v>657.336</v>
      </c>
      <c r="D32" s="3">
        <v>657.336</v>
      </c>
      <c r="E32" s="3">
        <v>0</v>
      </c>
      <c r="F32" s="3">
        <v>789.819</v>
      </c>
      <c r="G32" s="3">
        <v>789.819</v>
      </c>
      <c r="H32" s="4">
        <v>0</v>
      </c>
      <c r="I32" s="4">
        <v>20.154532841651747</v>
      </c>
      <c r="J32" s="5">
        <v>20.154532841651747</v>
      </c>
    </row>
    <row r="33" spans="1:10" ht="14.25">
      <c r="A33" s="6" t="s">
        <v>60</v>
      </c>
      <c r="B33" s="7">
        <v>615.808</v>
      </c>
      <c r="C33" s="7">
        <v>0</v>
      </c>
      <c r="D33" s="7">
        <v>615.808</v>
      </c>
      <c r="E33" s="7">
        <v>448.18499999999995</v>
      </c>
      <c r="F33" s="7">
        <v>0</v>
      </c>
      <c r="G33" s="7">
        <v>448.18499999999995</v>
      </c>
      <c r="H33" s="8">
        <v>-27.22001013302848</v>
      </c>
      <c r="I33" s="8">
        <v>0</v>
      </c>
      <c r="J33" s="9">
        <v>-27.22001013302848</v>
      </c>
    </row>
    <row r="34" spans="1:10" ht="14.25">
      <c r="A34" s="10" t="s">
        <v>28</v>
      </c>
      <c r="B34" s="3">
        <v>1359.6569999999997</v>
      </c>
      <c r="C34" s="3">
        <v>239.88199999999998</v>
      </c>
      <c r="D34" s="3">
        <v>1599.5389999999998</v>
      </c>
      <c r="E34" s="3">
        <v>662.15</v>
      </c>
      <c r="F34" s="3">
        <v>0</v>
      </c>
      <c r="G34" s="3">
        <v>662.15</v>
      </c>
      <c r="H34" s="4">
        <v>-51.30021762841657</v>
      </c>
      <c r="I34" s="4">
        <v>-100</v>
      </c>
      <c r="J34" s="5">
        <v>-58.60369769039704</v>
      </c>
    </row>
    <row r="35" spans="1:10" ht="14.25">
      <c r="A35" s="6" t="s">
        <v>59</v>
      </c>
      <c r="B35" s="7">
        <v>1224.7939999999999</v>
      </c>
      <c r="C35" s="7">
        <v>0</v>
      </c>
      <c r="D35" s="7">
        <v>1224.7939999999999</v>
      </c>
      <c r="E35" s="7">
        <v>1496.4</v>
      </c>
      <c r="F35" s="42">
        <v>0</v>
      </c>
      <c r="G35" s="7">
        <v>1496.4</v>
      </c>
      <c r="H35" s="8">
        <v>22.175647496640273</v>
      </c>
      <c r="I35" s="8">
        <v>0</v>
      </c>
      <c r="J35" s="9">
        <v>22.175647496640273</v>
      </c>
    </row>
    <row r="36" spans="1:10" ht="14.25">
      <c r="A36" s="10" t="s">
        <v>29</v>
      </c>
      <c r="B36" s="3">
        <v>211.242</v>
      </c>
      <c r="C36" s="3">
        <v>153.661</v>
      </c>
      <c r="D36" s="3">
        <v>364.903</v>
      </c>
      <c r="E36" s="3">
        <v>170.137</v>
      </c>
      <c r="F36" s="3">
        <v>144.40900000000002</v>
      </c>
      <c r="G36" s="3">
        <v>314.54600000000005</v>
      </c>
      <c r="H36" s="4">
        <v>-19.458725064144435</v>
      </c>
      <c r="I36" s="4">
        <v>-6.021046329257248</v>
      </c>
      <c r="J36" s="5">
        <v>-13.800105781536454</v>
      </c>
    </row>
    <row r="37" spans="1:10" ht="14.25">
      <c r="A37" s="6" t="s">
        <v>30</v>
      </c>
      <c r="B37" s="7">
        <v>829.5820000000001</v>
      </c>
      <c r="C37" s="7">
        <v>8.304</v>
      </c>
      <c r="D37" s="7">
        <v>837.8860000000001</v>
      </c>
      <c r="E37" s="7">
        <v>803.727</v>
      </c>
      <c r="F37" s="7">
        <v>18.323999999999998</v>
      </c>
      <c r="G37" s="7">
        <v>822.0509999999999</v>
      </c>
      <c r="H37" s="8">
        <v>-3.116629820801335</v>
      </c>
      <c r="I37" s="8">
        <v>120.66473988439303</v>
      </c>
      <c r="J37" s="9">
        <v>-1.8898752336236848</v>
      </c>
    </row>
    <row r="38" spans="1:10" ht="14.25">
      <c r="A38" s="10" t="s">
        <v>37</v>
      </c>
      <c r="B38" s="3">
        <v>1707.2160000000001</v>
      </c>
      <c r="C38" s="3">
        <v>89.71000000000001</v>
      </c>
      <c r="D38" s="3">
        <v>1796.9260000000002</v>
      </c>
      <c r="E38" s="3">
        <v>2365.587</v>
      </c>
      <c r="F38" s="3">
        <v>36.412</v>
      </c>
      <c r="G38" s="3">
        <v>2401.999</v>
      </c>
      <c r="H38" s="4">
        <v>38.56401298956897</v>
      </c>
      <c r="I38" s="4">
        <v>-59.41143685207892</v>
      </c>
      <c r="J38" s="5">
        <v>33.67267210781076</v>
      </c>
    </row>
    <row r="39" spans="1:10" ht="14.25">
      <c r="A39" s="6" t="s">
        <v>31</v>
      </c>
      <c r="B39" s="7">
        <v>1722.907</v>
      </c>
      <c r="C39" s="7">
        <v>0</v>
      </c>
      <c r="D39" s="7">
        <v>1722.907</v>
      </c>
      <c r="E39" s="7">
        <v>2314.79</v>
      </c>
      <c r="F39" s="7">
        <v>0</v>
      </c>
      <c r="G39" s="7">
        <v>2314.79</v>
      </c>
      <c r="H39" s="8">
        <v>34.35374050949935</v>
      </c>
      <c r="I39" s="8">
        <v>0</v>
      </c>
      <c r="J39" s="9">
        <v>34.35374050949935</v>
      </c>
    </row>
    <row r="40" spans="1:10" ht="14.25">
      <c r="A40" s="10" t="s">
        <v>32</v>
      </c>
      <c r="B40" s="3">
        <v>141.231</v>
      </c>
      <c r="C40" s="3">
        <v>24.311</v>
      </c>
      <c r="D40" s="3">
        <v>165.542</v>
      </c>
      <c r="E40" s="3">
        <v>161.943</v>
      </c>
      <c r="F40" s="3">
        <v>36.312999999999995</v>
      </c>
      <c r="G40" s="3">
        <v>198.256</v>
      </c>
      <c r="H40" s="4">
        <v>14.66533551415767</v>
      </c>
      <c r="I40" s="4">
        <v>49.36859857677592</v>
      </c>
      <c r="J40" s="5">
        <v>19.761752304551113</v>
      </c>
    </row>
    <row r="41" spans="1:10" ht="14.25">
      <c r="A41" s="6" t="s">
        <v>33</v>
      </c>
      <c r="B41" s="7">
        <v>6183.241</v>
      </c>
      <c r="C41" s="7">
        <v>2647.465</v>
      </c>
      <c r="D41" s="7">
        <v>8830.706</v>
      </c>
      <c r="E41" s="7">
        <v>7397.74</v>
      </c>
      <c r="F41" s="7">
        <v>3560.636</v>
      </c>
      <c r="G41" s="7">
        <v>10958.376</v>
      </c>
      <c r="H41" s="8">
        <v>19.641786564683468</v>
      </c>
      <c r="I41" s="8">
        <v>34.49227846260479</v>
      </c>
      <c r="J41" s="9">
        <v>24.093996561543324</v>
      </c>
    </row>
    <row r="42" spans="1:10" ht="14.25">
      <c r="A42" s="10" t="s">
        <v>34</v>
      </c>
      <c r="B42" s="3">
        <v>0</v>
      </c>
      <c r="C42" s="3">
        <v>10.665</v>
      </c>
      <c r="D42" s="3">
        <v>10.665</v>
      </c>
      <c r="E42" s="3">
        <v>4.443</v>
      </c>
      <c r="F42" s="3">
        <v>5.272</v>
      </c>
      <c r="G42" s="3">
        <v>9.715</v>
      </c>
      <c r="H42" s="4">
        <v>0</v>
      </c>
      <c r="I42" s="4">
        <v>-50.56727613689639</v>
      </c>
      <c r="J42" s="5">
        <v>-8.907641819034218</v>
      </c>
    </row>
    <row r="43" spans="1:10" ht="14.25">
      <c r="A43" s="6" t="s">
        <v>35</v>
      </c>
      <c r="B43" s="7">
        <v>2193.411</v>
      </c>
      <c r="C43" s="7">
        <v>1156.132</v>
      </c>
      <c r="D43" s="7">
        <v>3349.543</v>
      </c>
      <c r="E43" s="7">
        <v>2372.2690000000002</v>
      </c>
      <c r="F43" s="7">
        <v>1485.188</v>
      </c>
      <c r="G43" s="7">
        <v>3857.4570000000003</v>
      </c>
      <c r="H43" s="8">
        <v>8.15433131319211</v>
      </c>
      <c r="I43" s="8">
        <v>28.46180193957092</v>
      </c>
      <c r="J43" s="9">
        <v>15.16368053791219</v>
      </c>
    </row>
    <row r="44" spans="1:10" ht="14.25">
      <c r="A44" s="10" t="s">
        <v>36</v>
      </c>
      <c r="B44" s="3">
        <v>2126.792</v>
      </c>
      <c r="C44" s="3">
        <v>28.737000000000002</v>
      </c>
      <c r="D44" s="3">
        <v>2155.529</v>
      </c>
      <c r="E44" s="3">
        <v>2319.0589999999997</v>
      </c>
      <c r="F44" s="3">
        <v>25.552</v>
      </c>
      <c r="G44" s="3">
        <v>2344.611</v>
      </c>
      <c r="H44" s="4">
        <v>9.040235246324032</v>
      </c>
      <c r="I44" s="4">
        <v>-11.083272436232043</v>
      </c>
      <c r="J44" s="5">
        <v>8.771953427673665</v>
      </c>
    </row>
    <row r="45" spans="1:10" ht="14.25">
      <c r="A45" s="6" t="s">
        <v>65</v>
      </c>
      <c r="B45" s="7">
        <v>2335.5789999999997</v>
      </c>
      <c r="C45" s="7">
        <v>37.471000000000004</v>
      </c>
      <c r="D45" s="7">
        <v>2373.0499999999997</v>
      </c>
      <c r="E45" s="7">
        <v>2869.173</v>
      </c>
      <c r="F45" s="7">
        <v>20.771</v>
      </c>
      <c r="G45" s="7">
        <v>2889.944</v>
      </c>
      <c r="H45" s="8">
        <v>22.846326328503558</v>
      </c>
      <c r="I45" s="8">
        <v>-44.5677990979691</v>
      </c>
      <c r="J45" s="9">
        <v>21.781841933376892</v>
      </c>
    </row>
    <row r="46" spans="1:10" ht="14.25">
      <c r="A46" s="10" t="s">
        <v>66</v>
      </c>
      <c r="B46" s="3">
        <v>1387.5720000000001</v>
      </c>
      <c r="C46" s="3">
        <v>4.695</v>
      </c>
      <c r="D46" s="3">
        <v>1392.267</v>
      </c>
      <c r="E46" s="3">
        <v>1718.374</v>
      </c>
      <c r="F46" s="3">
        <v>13.392</v>
      </c>
      <c r="G46" s="3">
        <v>1731.766</v>
      </c>
      <c r="H46" s="4">
        <v>23.840348464800375</v>
      </c>
      <c r="I46" s="4">
        <v>185.2396166134185</v>
      </c>
      <c r="J46" s="5">
        <v>24.384618754879632</v>
      </c>
    </row>
    <row r="47" spans="1:10" ht="14.25">
      <c r="A47" s="6" t="s">
        <v>38</v>
      </c>
      <c r="B47" s="7">
        <v>2650.895</v>
      </c>
      <c r="C47" s="7">
        <v>79.65199999999999</v>
      </c>
      <c r="D47" s="7">
        <v>2730.547</v>
      </c>
      <c r="E47" s="7">
        <v>3126.353</v>
      </c>
      <c r="F47" s="7">
        <v>93.021</v>
      </c>
      <c r="G47" s="7">
        <v>3219.3740000000003</v>
      </c>
      <c r="H47" s="8">
        <v>17.93575377372548</v>
      </c>
      <c r="I47" s="8">
        <v>16.784261537688966</v>
      </c>
      <c r="J47" s="9">
        <v>17.902163925396643</v>
      </c>
    </row>
    <row r="48" spans="1:10" ht="14.25">
      <c r="A48" s="10" t="s">
        <v>67</v>
      </c>
      <c r="B48" s="3">
        <v>2206.938</v>
      </c>
      <c r="C48" s="3">
        <v>16.297</v>
      </c>
      <c r="D48" s="3">
        <v>2223.235</v>
      </c>
      <c r="E48" s="3">
        <v>2951.1809999999996</v>
      </c>
      <c r="F48" s="3">
        <v>33.926</v>
      </c>
      <c r="G48" s="3">
        <v>2985.1069999999995</v>
      </c>
      <c r="H48" s="4">
        <v>33.72287757970543</v>
      </c>
      <c r="I48" s="4">
        <v>108.17328342639749</v>
      </c>
      <c r="J48" s="5">
        <v>34.26862207548907</v>
      </c>
    </row>
    <row r="49" spans="1:10" ht="14.25">
      <c r="A49" s="6" t="s">
        <v>39</v>
      </c>
      <c r="B49" s="7">
        <v>3600.8349999999996</v>
      </c>
      <c r="C49" s="7">
        <v>1060.0839999999998</v>
      </c>
      <c r="D49" s="7">
        <v>4660.919</v>
      </c>
      <c r="E49" s="7">
        <v>3942.234</v>
      </c>
      <c r="F49" s="7">
        <v>1015.877</v>
      </c>
      <c r="G49" s="7">
        <v>4958.111</v>
      </c>
      <c r="H49" s="8">
        <v>9.481106465583688</v>
      </c>
      <c r="I49" s="8">
        <v>-4.170141234090872</v>
      </c>
      <c r="J49" s="9">
        <v>6.376253266791378</v>
      </c>
    </row>
    <row r="50" spans="1:10" ht="14.25">
      <c r="A50" s="10" t="s">
        <v>40</v>
      </c>
      <c r="B50" s="3">
        <v>167.899</v>
      </c>
      <c r="C50" s="3">
        <v>0</v>
      </c>
      <c r="D50" s="3">
        <v>167.899</v>
      </c>
      <c r="E50" s="3">
        <v>235.091</v>
      </c>
      <c r="F50" s="3">
        <v>0</v>
      </c>
      <c r="G50" s="3">
        <v>235.091</v>
      </c>
      <c r="H50" s="4">
        <v>40.0192973156481</v>
      </c>
      <c r="I50" s="4">
        <v>0</v>
      </c>
      <c r="J50" s="5">
        <v>40.0192973156481</v>
      </c>
    </row>
    <row r="51" spans="1:10" ht="14.25">
      <c r="A51" s="6" t="s">
        <v>41</v>
      </c>
      <c r="B51" s="7">
        <v>265.931</v>
      </c>
      <c r="C51" s="7">
        <v>6.898</v>
      </c>
      <c r="D51" s="7">
        <v>272.829</v>
      </c>
      <c r="E51" s="7">
        <v>268.64300000000003</v>
      </c>
      <c r="F51" s="7">
        <v>0</v>
      </c>
      <c r="G51" s="7">
        <v>268.64300000000003</v>
      </c>
      <c r="H51" s="8">
        <v>1.019813410245532</v>
      </c>
      <c r="I51" s="8">
        <v>-100</v>
      </c>
      <c r="J51" s="9">
        <v>-1.5342943748648343</v>
      </c>
    </row>
    <row r="52" spans="1:10" ht="14.25">
      <c r="A52" s="10" t="s">
        <v>42</v>
      </c>
      <c r="B52" s="3">
        <v>1293.0500000000002</v>
      </c>
      <c r="C52" s="3">
        <v>44.391</v>
      </c>
      <c r="D52" s="3">
        <v>1337.4410000000003</v>
      </c>
      <c r="E52" s="3">
        <v>1259.735</v>
      </c>
      <c r="F52" s="3">
        <v>85.596</v>
      </c>
      <c r="G52" s="3">
        <v>1345.331</v>
      </c>
      <c r="H52" s="4">
        <v>-2.576466493948438</v>
      </c>
      <c r="I52" s="4">
        <v>92.82286950057446</v>
      </c>
      <c r="J52" s="5">
        <v>0.5899325652495806</v>
      </c>
    </row>
    <row r="53" spans="1:10" ht="14.25">
      <c r="A53" s="6" t="s">
        <v>68</v>
      </c>
      <c r="B53" s="7">
        <v>2400.9429999999998</v>
      </c>
      <c r="C53" s="7">
        <v>266.37199999999996</v>
      </c>
      <c r="D53" s="7">
        <v>2667.3149999999996</v>
      </c>
      <c r="E53" s="7">
        <v>2700.851</v>
      </c>
      <c r="F53" s="7">
        <v>213.297</v>
      </c>
      <c r="G53" s="7">
        <v>2914.148</v>
      </c>
      <c r="H53" s="8">
        <v>12.49125864295822</v>
      </c>
      <c r="I53" s="8">
        <v>-19.925142282221845</v>
      </c>
      <c r="J53" s="9">
        <v>9.253987624258873</v>
      </c>
    </row>
    <row r="54" spans="1:10" ht="14.25">
      <c r="A54" s="10" t="s">
        <v>43</v>
      </c>
      <c r="B54" s="3">
        <v>1386.0269999999998</v>
      </c>
      <c r="C54" s="3">
        <v>0</v>
      </c>
      <c r="D54" s="3">
        <v>1386.0269999999998</v>
      </c>
      <c r="E54" s="3">
        <v>1621.841</v>
      </c>
      <c r="F54" s="3">
        <v>0</v>
      </c>
      <c r="G54" s="3">
        <v>1621.841</v>
      </c>
      <c r="H54" s="4">
        <v>17.01366567895143</v>
      </c>
      <c r="I54" s="4">
        <v>0</v>
      </c>
      <c r="J54" s="5">
        <v>17.01366567895143</v>
      </c>
    </row>
    <row r="55" spans="1:10" ht="14.25">
      <c r="A55" s="6" t="s">
        <v>61</v>
      </c>
      <c r="B55" s="7">
        <v>109.679</v>
      </c>
      <c r="C55" s="7">
        <v>435.96799999999996</v>
      </c>
      <c r="D55" s="7">
        <v>545.6469999999999</v>
      </c>
      <c r="E55" s="7">
        <v>90.081</v>
      </c>
      <c r="F55" s="7">
        <v>272.075</v>
      </c>
      <c r="G55" s="7">
        <v>362.156</v>
      </c>
      <c r="H55" s="8">
        <v>-17.868507189161097</v>
      </c>
      <c r="I55" s="8">
        <v>-37.59289672636523</v>
      </c>
      <c r="J55" s="9">
        <v>-33.628151533867126</v>
      </c>
    </row>
    <row r="56" spans="1:10" ht="14.25">
      <c r="A56" s="10" t="s">
        <v>44</v>
      </c>
      <c r="B56" s="3">
        <v>452.8949999999999</v>
      </c>
      <c r="C56" s="3">
        <v>23.87</v>
      </c>
      <c r="D56" s="3">
        <v>476.76499999999993</v>
      </c>
      <c r="E56" s="3">
        <v>517.614</v>
      </c>
      <c r="F56" s="3">
        <v>29.514</v>
      </c>
      <c r="G56" s="3">
        <v>547.128</v>
      </c>
      <c r="H56" s="4">
        <v>14.290067234127141</v>
      </c>
      <c r="I56" s="4">
        <v>23.644742354419765</v>
      </c>
      <c r="J56" s="5">
        <v>14.758423961490488</v>
      </c>
    </row>
    <row r="57" spans="1:10" ht="14.25">
      <c r="A57" s="6" t="s">
        <v>45</v>
      </c>
      <c r="B57" s="7">
        <v>0</v>
      </c>
      <c r="C57" s="7">
        <v>0</v>
      </c>
      <c r="D57" s="7">
        <v>0</v>
      </c>
      <c r="E57" s="42">
        <v>0</v>
      </c>
      <c r="F57" s="42">
        <v>0</v>
      </c>
      <c r="G57" s="7">
        <v>0</v>
      </c>
      <c r="H57" s="8">
        <v>0</v>
      </c>
      <c r="I57" s="8">
        <v>0</v>
      </c>
      <c r="J57" s="9">
        <v>0</v>
      </c>
    </row>
    <row r="58" spans="1:10" ht="14.25">
      <c r="A58" s="10" t="s">
        <v>46</v>
      </c>
      <c r="B58" s="3">
        <v>5699.912</v>
      </c>
      <c r="C58" s="3">
        <v>30.496</v>
      </c>
      <c r="D58" s="3">
        <v>5730.408</v>
      </c>
      <c r="E58" s="3">
        <v>6505.651</v>
      </c>
      <c r="F58" s="3">
        <v>28.040000000000003</v>
      </c>
      <c r="G58" s="3">
        <v>6533.691</v>
      </c>
      <c r="H58" s="4">
        <v>14.135990169672787</v>
      </c>
      <c r="I58" s="4">
        <v>-8.053515215110165</v>
      </c>
      <c r="J58" s="5">
        <v>14.01790239019629</v>
      </c>
    </row>
    <row r="59" spans="1:10" ht="14.25">
      <c r="A59" s="6" t="s">
        <v>74</v>
      </c>
      <c r="B59" s="7">
        <v>132.887</v>
      </c>
      <c r="C59" s="7">
        <v>181.315</v>
      </c>
      <c r="D59" s="7">
        <v>314.202</v>
      </c>
      <c r="E59" s="7">
        <v>125.138</v>
      </c>
      <c r="F59" s="7">
        <v>234.009</v>
      </c>
      <c r="G59" s="7">
        <v>359.147</v>
      </c>
      <c r="H59" s="8">
        <v>-5.831270176917227</v>
      </c>
      <c r="I59" s="8">
        <v>29.06212944323415</v>
      </c>
      <c r="J59" s="9">
        <v>14.304492014691183</v>
      </c>
    </row>
    <row r="60" spans="1:10" ht="14.25">
      <c r="A60" s="10" t="s">
        <v>75</v>
      </c>
      <c r="B60" s="3">
        <v>77.852</v>
      </c>
      <c r="C60" s="3">
        <v>513.569</v>
      </c>
      <c r="D60" s="3">
        <v>591.4209999999999</v>
      </c>
      <c r="E60" s="3">
        <v>83.04599999999999</v>
      </c>
      <c r="F60" s="3">
        <v>679.846</v>
      </c>
      <c r="G60" s="3">
        <v>762.892</v>
      </c>
      <c r="H60" s="4">
        <v>6.671633355597787</v>
      </c>
      <c r="I60" s="4">
        <v>32.3767595006708</v>
      </c>
      <c r="J60" s="5">
        <v>28.99305232651531</v>
      </c>
    </row>
    <row r="61" spans="1:10" ht="14.25">
      <c r="A61" s="11" t="s">
        <v>47</v>
      </c>
      <c r="B61" s="22">
        <f>+B62-SUM(B6+B10+B32+B20+B59+B60+B5)</f>
        <v>174971.08500000014</v>
      </c>
      <c r="C61" s="22">
        <f>+C62-SUM(C6+C10+C32+C20+C59+C60+C5)</f>
        <v>142369.2200000002</v>
      </c>
      <c r="D61" s="22">
        <f>+D62-SUM(D6+D10+D32+D20+D59+D60+D5)</f>
        <v>317340.30499999993</v>
      </c>
      <c r="E61" s="22">
        <f>+E62-SUM(E6+E10+E32+E20+E59+E60+E5)</f>
        <v>197997.61090000015</v>
      </c>
      <c r="F61" s="22">
        <f>+F62-SUM(F6+F10+F32+F20+F59+F60+F5)</f>
        <v>162276.41400000034</v>
      </c>
      <c r="G61" s="22">
        <f>+G62-SUM(G6+G10+G32+G20+G59+G60+G5)</f>
        <v>360274.0249000003</v>
      </c>
      <c r="H61" s="23">
        <f>+_xlfn.IFERROR(((E61-B61)/B61)*100,0)</f>
        <v>13.160189239267728</v>
      </c>
      <c r="I61" s="23">
        <f>+_xlfn.IFERROR(((F61-C61)/C61)*100,0)</f>
        <v>13.982793471791238</v>
      </c>
      <c r="J61" s="23">
        <f>+_xlfn.IFERROR(((G61-D61)/D61)*100,0)</f>
        <v>13.529236350863275</v>
      </c>
    </row>
    <row r="62" spans="1:10" ht="14.25">
      <c r="A62" s="14" t="s">
        <v>48</v>
      </c>
      <c r="B62" s="24">
        <f>SUM(B4:B60)</f>
        <v>295509.29100000014</v>
      </c>
      <c r="C62" s="24">
        <f>SUM(C4:C60)</f>
        <v>1260702.8820000002</v>
      </c>
      <c r="D62" s="24">
        <f>SUM(D4:D60)</f>
        <v>1556212.1730000002</v>
      </c>
      <c r="E62" s="24">
        <f>SUM(E4:E60)</f>
        <v>325365.38846447034</v>
      </c>
      <c r="F62" s="24">
        <f>SUM(F4:F60)</f>
        <v>1452784.4721932611</v>
      </c>
      <c r="G62" s="24">
        <f>SUM(G4:G60)</f>
        <v>1778149.860657731</v>
      </c>
      <c r="H62" s="25">
        <f>+_xlfn.IFERROR(((E62-B62)/B62)*100,0)</f>
        <v>10.103268619215825</v>
      </c>
      <c r="I62" s="25">
        <f>+_xlfn.IFERROR(((F62-C62)/C62)*100,0)</f>
        <v>15.236071316703859</v>
      </c>
      <c r="J62" s="25">
        <f>+_xlfn.IFERROR(((G62-D62)/D62)*100,0)</f>
        <v>14.261402879909927</v>
      </c>
    </row>
    <row r="63" spans="1:10" ht="14.25">
      <c r="A63" s="26"/>
      <c r="B63" s="27"/>
      <c r="C63" s="27"/>
      <c r="D63" s="27"/>
      <c r="E63" s="27"/>
      <c r="F63" s="27"/>
      <c r="G63" s="27"/>
      <c r="H63" s="27"/>
      <c r="I63" s="27"/>
      <c r="J63" s="28"/>
    </row>
    <row r="64" spans="1:10" ht="14.25">
      <c r="A64" s="26" t="s">
        <v>58</v>
      </c>
      <c r="B64" s="27"/>
      <c r="C64" s="27"/>
      <c r="D64" s="27"/>
      <c r="E64" s="27"/>
      <c r="F64" s="27"/>
      <c r="G64" s="27"/>
      <c r="H64" s="27"/>
      <c r="I64" s="27"/>
      <c r="J64" s="28"/>
    </row>
    <row r="65" spans="1:10" ht="15" thickBot="1">
      <c r="A65" s="29"/>
      <c r="B65" s="30"/>
      <c r="C65" s="30"/>
      <c r="D65" s="30"/>
      <c r="E65" s="30"/>
      <c r="F65" s="30"/>
      <c r="G65" s="30"/>
      <c r="H65" s="30"/>
      <c r="I65" s="30"/>
      <c r="J65" s="31"/>
    </row>
    <row r="66" spans="1:10" ht="45.75" customHeight="1">
      <c r="A66" s="55" t="s">
        <v>62</v>
      </c>
      <c r="B66" s="55"/>
      <c r="C66" s="55"/>
      <c r="D66" s="55"/>
      <c r="E66" s="55"/>
      <c r="F66" s="55"/>
      <c r="G66" s="55"/>
      <c r="H66" s="55"/>
      <c r="I66" s="55"/>
      <c r="J66" s="55"/>
    </row>
    <row r="67" ht="14.25">
      <c r="A67" s="39" t="s">
        <v>63</v>
      </c>
    </row>
    <row r="68" spans="2:7" ht="14.25">
      <c r="B68" s="37"/>
      <c r="C68" s="37"/>
      <c r="D68" s="37"/>
      <c r="E68" s="37"/>
      <c r="F68" s="37"/>
      <c r="G68" s="37"/>
    </row>
    <row r="69" spans="2:7" ht="14.25">
      <c r="B69" s="37"/>
      <c r="C69" s="37"/>
      <c r="D69" s="37"/>
      <c r="E69" s="37"/>
      <c r="F69" s="37"/>
      <c r="G69" s="37"/>
    </row>
    <row r="70" spans="2:7" ht="14.25">
      <c r="B70" s="43"/>
      <c r="C70" s="43"/>
      <c r="D70" s="43"/>
      <c r="E70" s="43"/>
      <c r="F70" s="43"/>
      <c r="G70" s="43"/>
    </row>
    <row r="71" spans="2:7" ht="14.25">
      <c r="B71" s="43"/>
      <c r="C71" s="43"/>
      <c r="D71" s="43"/>
      <c r="E71" s="43"/>
      <c r="F71" s="43"/>
      <c r="G71" s="43"/>
    </row>
  </sheetData>
  <sheetProtection/>
  <mergeCells count="6">
    <mergeCell ref="A66:J66"/>
    <mergeCell ref="A1:J1"/>
    <mergeCell ref="A2:A3"/>
    <mergeCell ref="B2:D2"/>
    <mergeCell ref="E2:G2"/>
    <mergeCell ref="H2:J2"/>
  </mergeCells>
  <conditionalFormatting sqref="B4:J60">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5.xml><?xml version="1.0" encoding="utf-8"?>
<worksheet xmlns="http://schemas.openxmlformats.org/spreadsheetml/2006/main" xmlns:r="http://schemas.openxmlformats.org/officeDocument/2006/relationships">
  <dimension ref="A1:J71"/>
  <sheetViews>
    <sheetView zoomScale="80" zoomScaleNormal="80" zoomScalePageLayoutView="0" workbookViewId="0" topLeftCell="A1">
      <selection activeCell="I62" sqref="I62"/>
    </sheetView>
  </sheetViews>
  <sheetFormatPr defaultColWidth="9.140625" defaultRowHeight="15"/>
  <cols>
    <col min="1" max="1" width="35.57421875" style="44" customWidth="1"/>
    <col min="2" max="10" width="14.28125" style="44" customWidth="1"/>
    <col min="11" max="16384" width="9.140625" style="44" customWidth="1"/>
  </cols>
  <sheetData>
    <row r="1" spans="1:10" ht="18" customHeight="1">
      <c r="A1" s="56" t="s">
        <v>76</v>
      </c>
      <c r="B1" s="57"/>
      <c r="C1" s="57"/>
      <c r="D1" s="57"/>
      <c r="E1" s="57"/>
      <c r="F1" s="57"/>
      <c r="G1" s="57"/>
      <c r="H1" s="57"/>
      <c r="I1" s="57"/>
      <c r="J1" s="58"/>
    </row>
    <row r="2" spans="1:10" ht="30" customHeight="1">
      <c r="A2" s="70" t="s">
        <v>1</v>
      </c>
      <c r="B2" s="61" t="s">
        <v>78</v>
      </c>
      <c r="C2" s="61"/>
      <c r="D2" s="61"/>
      <c r="E2" s="61" t="s">
        <v>79</v>
      </c>
      <c r="F2" s="61"/>
      <c r="G2" s="61"/>
      <c r="H2" s="62" t="s">
        <v>77</v>
      </c>
      <c r="I2" s="62"/>
      <c r="J2" s="63"/>
    </row>
    <row r="3" spans="1:10" ht="14.25">
      <c r="A3" s="71"/>
      <c r="B3" s="1" t="s">
        <v>2</v>
      </c>
      <c r="C3" s="1" t="s">
        <v>3</v>
      </c>
      <c r="D3" s="1" t="s">
        <v>4</v>
      </c>
      <c r="E3" s="1" t="s">
        <v>2</v>
      </c>
      <c r="F3" s="1" t="s">
        <v>3</v>
      </c>
      <c r="G3" s="1" t="s">
        <v>4</v>
      </c>
      <c r="H3" s="1" t="s">
        <v>2</v>
      </c>
      <c r="I3" s="1" t="s">
        <v>3</v>
      </c>
      <c r="J3" s="2" t="s">
        <v>4</v>
      </c>
    </row>
    <row r="4" spans="1:10" ht="14.25">
      <c r="A4" s="10" t="s">
        <v>5</v>
      </c>
      <c r="B4" s="46">
        <v>0</v>
      </c>
      <c r="C4" s="46">
        <v>0</v>
      </c>
      <c r="D4" s="46">
        <v>0</v>
      </c>
      <c r="E4" s="46">
        <v>0</v>
      </c>
      <c r="F4" s="46">
        <v>0</v>
      </c>
      <c r="G4" s="46">
        <v>0</v>
      </c>
      <c r="H4" s="4">
        <v>0</v>
      </c>
      <c r="I4" s="4">
        <v>0</v>
      </c>
      <c r="J4" s="5">
        <v>0</v>
      </c>
    </row>
    <row r="5" spans="1:10" ht="14.25">
      <c r="A5" s="6" t="s">
        <v>69</v>
      </c>
      <c r="B5" s="47">
        <v>19432.999</v>
      </c>
      <c r="C5" s="47">
        <v>556961.4719999998</v>
      </c>
      <c r="D5" s="47">
        <v>576394.4709999998</v>
      </c>
      <c r="E5" s="47">
        <v>17960.458260799995</v>
      </c>
      <c r="F5" s="47">
        <v>728569.5124000037</v>
      </c>
      <c r="G5" s="47">
        <v>746529.9706608036</v>
      </c>
      <c r="H5" s="8">
        <v>-80.8783677702046</v>
      </c>
      <c r="I5" s="8">
        <v>-72.64329334076328</v>
      </c>
      <c r="J5" s="9">
        <v>-72.92093686651504</v>
      </c>
    </row>
    <row r="6" spans="1:10" ht="14.25">
      <c r="A6" s="10" t="s">
        <v>70</v>
      </c>
      <c r="B6" s="46">
        <v>2462.1090000000004</v>
      </c>
      <c r="C6" s="46">
        <v>16816.951999999997</v>
      </c>
      <c r="D6" s="46">
        <v>19279.060999999998</v>
      </c>
      <c r="E6" s="46">
        <v>3653.298964994149</v>
      </c>
      <c r="F6" s="46">
        <v>19458.132274186133</v>
      </c>
      <c r="G6" s="46">
        <v>23111.43123918028</v>
      </c>
      <c r="H6" s="4">
        <v>-74.45529564311943</v>
      </c>
      <c r="I6" s="4">
        <v>-75.4212928110508</v>
      </c>
      <c r="J6" s="5">
        <v>-75.29792630885767</v>
      </c>
    </row>
    <row r="7" spans="1:10" ht="14.25">
      <c r="A7" s="6" t="s">
        <v>6</v>
      </c>
      <c r="B7" s="47">
        <v>4066.4519999999998</v>
      </c>
      <c r="C7" s="47">
        <v>1153.605999999999</v>
      </c>
      <c r="D7" s="47">
        <v>5220.057999999999</v>
      </c>
      <c r="E7" s="47">
        <v>3422</v>
      </c>
      <c r="F7" s="47">
        <v>670</v>
      </c>
      <c r="G7" s="47">
        <v>4092</v>
      </c>
      <c r="H7" s="41">
        <v>-79.12184872709675</v>
      </c>
      <c r="I7" s="8">
        <v>-93.06522330847793</v>
      </c>
      <c r="J7" s="9">
        <v>-82.20326287562322</v>
      </c>
    </row>
    <row r="8" spans="1:10" ht="14.25">
      <c r="A8" s="10" t="s">
        <v>7</v>
      </c>
      <c r="B8" s="46">
        <v>9856.125</v>
      </c>
      <c r="C8" s="46">
        <v>1017.3819999999998</v>
      </c>
      <c r="D8" s="46">
        <v>10873.507</v>
      </c>
      <c r="E8" s="46">
        <v>12167.663</v>
      </c>
      <c r="F8" s="46">
        <v>695.357</v>
      </c>
      <c r="G8" s="46">
        <v>12863.02</v>
      </c>
      <c r="H8" s="4">
        <v>-72.41038440563608</v>
      </c>
      <c r="I8" s="4">
        <v>-87.46016737076143</v>
      </c>
      <c r="J8" s="5">
        <v>-73.81852055643134</v>
      </c>
    </row>
    <row r="9" spans="1:10" ht="14.25">
      <c r="A9" s="6" t="s">
        <v>8</v>
      </c>
      <c r="B9" s="47">
        <v>3026.785</v>
      </c>
      <c r="C9" s="47">
        <v>957.7950000000001</v>
      </c>
      <c r="D9" s="47">
        <v>3984.58</v>
      </c>
      <c r="E9" s="47">
        <v>2133.447</v>
      </c>
      <c r="F9" s="47">
        <v>946.877</v>
      </c>
      <c r="G9" s="47">
        <v>3080.324</v>
      </c>
      <c r="H9" s="8">
        <v>-85.71758483010852</v>
      </c>
      <c r="I9" s="8">
        <v>-50.23809896689792</v>
      </c>
      <c r="J9" s="9">
        <v>-77.18918932484729</v>
      </c>
    </row>
    <row r="10" spans="1:10" ht="14.25">
      <c r="A10" s="10" t="s">
        <v>71</v>
      </c>
      <c r="B10" s="46">
        <v>0.536</v>
      </c>
      <c r="C10" s="46">
        <v>0</v>
      </c>
      <c r="D10" s="46">
        <v>0.536</v>
      </c>
      <c r="E10" s="46">
        <v>0</v>
      </c>
      <c r="F10" s="46">
        <v>0</v>
      </c>
      <c r="G10" s="46">
        <v>0</v>
      </c>
      <c r="H10" s="4">
        <v>-100</v>
      </c>
      <c r="I10" s="4">
        <v>0</v>
      </c>
      <c r="J10" s="5">
        <v>-100</v>
      </c>
    </row>
    <row r="11" spans="1:10" ht="14.25">
      <c r="A11" s="6" t="s">
        <v>9</v>
      </c>
      <c r="B11" s="47">
        <v>38.724</v>
      </c>
      <c r="C11" s="47">
        <v>0.1</v>
      </c>
      <c r="D11" s="47">
        <v>38.824</v>
      </c>
      <c r="E11" s="47">
        <v>25.812000000000005</v>
      </c>
      <c r="F11" s="47">
        <v>0.15</v>
      </c>
      <c r="G11" s="47">
        <v>25.962000000000003</v>
      </c>
      <c r="H11" s="8">
        <v>-79.05175085218468</v>
      </c>
      <c r="I11" s="8">
        <v>49.999999999999986</v>
      </c>
      <c r="J11" s="9">
        <v>-78.7193488563775</v>
      </c>
    </row>
    <row r="12" spans="1:10" ht="14.25">
      <c r="A12" s="10" t="s">
        <v>10</v>
      </c>
      <c r="B12" s="46">
        <v>82.23900000000002</v>
      </c>
      <c r="C12" s="46">
        <v>0</v>
      </c>
      <c r="D12" s="46">
        <v>82.23900000000002</v>
      </c>
      <c r="E12" s="46">
        <v>68.932</v>
      </c>
      <c r="F12" s="46">
        <v>0</v>
      </c>
      <c r="G12" s="46">
        <v>68.932</v>
      </c>
      <c r="H12" s="4">
        <v>-79.92193484842957</v>
      </c>
      <c r="I12" s="4">
        <v>0</v>
      </c>
      <c r="J12" s="5">
        <v>-79.92193484842957</v>
      </c>
    </row>
    <row r="13" spans="1:10" ht="14.25">
      <c r="A13" s="6" t="s">
        <v>11</v>
      </c>
      <c r="B13" s="47">
        <v>2376.2619999999997</v>
      </c>
      <c r="C13" s="47">
        <v>249.46499999999997</v>
      </c>
      <c r="D13" s="47">
        <v>2625.727</v>
      </c>
      <c r="E13" s="47">
        <v>1987.704</v>
      </c>
      <c r="F13" s="47">
        <v>34.679</v>
      </c>
      <c r="G13" s="47">
        <v>2022.383</v>
      </c>
      <c r="H13" s="8">
        <v>-80.80165402636578</v>
      </c>
      <c r="I13" s="8">
        <v>-97.06371635299541</v>
      </c>
      <c r="J13" s="9">
        <v>-82.34667960530551</v>
      </c>
    </row>
    <row r="14" spans="1:10" ht="14.25">
      <c r="A14" s="10" t="s">
        <v>12</v>
      </c>
      <c r="B14" s="46">
        <v>321.825</v>
      </c>
      <c r="C14" s="46">
        <v>1.9839999999999998</v>
      </c>
      <c r="D14" s="46">
        <v>323.80899999999997</v>
      </c>
      <c r="E14" s="46">
        <v>350.146</v>
      </c>
      <c r="F14" s="46">
        <v>3.1310000000000002</v>
      </c>
      <c r="G14" s="46">
        <v>353.277</v>
      </c>
      <c r="H14" s="4">
        <v>-77.99891245241979</v>
      </c>
      <c r="I14" s="4">
        <v>-53.98185483870967</v>
      </c>
      <c r="J14" s="5">
        <v>-77.85175828960898</v>
      </c>
    </row>
    <row r="15" spans="1:10" ht="14.25">
      <c r="A15" s="6" t="s">
        <v>13</v>
      </c>
      <c r="B15" s="47">
        <v>25.806000000000004</v>
      </c>
      <c r="C15" s="47">
        <v>0</v>
      </c>
      <c r="D15" s="47">
        <v>25.806000000000004</v>
      </c>
      <c r="E15" s="47">
        <v>32.97</v>
      </c>
      <c r="F15" s="47">
        <v>0</v>
      </c>
      <c r="G15" s="47">
        <v>32.97</v>
      </c>
      <c r="H15" s="8">
        <v>-56.506238859180044</v>
      </c>
      <c r="I15" s="8">
        <v>0</v>
      </c>
      <c r="J15" s="9">
        <v>-56.506238859180044</v>
      </c>
    </row>
    <row r="16" spans="1:10" ht="14.25">
      <c r="A16" s="10" t="s">
        <v>14</v>
      </c>
      <c r="B16" s="46">
        <v>671.4169999999998</v>
      </c>
      <c r="C16" s="46">
        <v>62.08</v>
      </c>
      <c r="D16" s="46">
        <v>733.4969999999998</v>
      </c>
      <c r="E16" s="46">
        <v>288.284</v>
      </c>
      <c r="F16" s="46">
        <v>0</v>
      </c>
      <c r="G16" s="46">
        <v>288.284</v>
      </c>
      <c r="H16" s="4">
        <v>-81.40499868189217</v>
      </c>
      <c r="I16" s="4">
        <v>-100</v>
      </c>
      <c r="J16" s="5">
        <v>-82.9787988226264</v>
      </c>
    </row>
    <row r="17" spans="1:10" ht="14.25">
      <c r="A17" s="6" t="s">
        <v>15</v>
      </c>
      <c r="B17" s="47">
        <v>36.914</v>
      </c>
      <c r="C17" s="47">
        <v>0</v>
      </c>
      <c r="D17" s="47">
        <v>36.914</v>
      </c>
      <c r="E17" s="47">
        <v>33.303</v>
      </c>
      <c r="F17" s="47">
        <v>0</v>
      </c>
      <c r="G17" s="47">
        <v>33.303</v>
      </c>
      <c r="H17" s="8">
        <v>-69.99512380126781</v>
      </c>
      <c r="I17" s="8">
        <v>0</v>
      </c>
      <c r="J17" s="9">
        <v>-69.99512380126781</v>
      </c>
    </row>
    <row r="18" spans="1:10" ht="14.25">
      <c r="A18" s="10" t="s">
        <v>16</v>
      </c>
      <c r="B18" s="46">
        <v>9.237</v>
      </c>
      <c r="C18" s="46">
        <v>0</v>
      </c>
      <c r="D18" s="46">
        <v>9.237</v>
      </c>
      <c r="E18" s="46">
        <v>17.679000000000002</v>
      </c>
      <c r="F18" s="46">
        <v>0</v>
      </c>
      <c r="G18" s="46">
        <v>17.679000000000002</v>
      </c>
      <c r="H18" s="4">
        <v>-46.76843130886652</v>
      </c>
      <c r="I18" s="40">
        <v>0</v>
      </c>
      <c r="J18" s="5">
        <v>-46.76843130886652</v>
      </c>
    </row>
    <row r="19" spans="1:10" ht="14.25">
      <c r="A19" s="6" t="s">
        <v>17</v>
      </c>
      <c r="B19" s="47">
        <v>10.473</v>
      </c>
      <c r="C19" s="47">
        <v>0</v>
      </c>
      <c r="D19" s="47">
        <v>10.473</v>
      </c>
      <c r="E19" s="47">
        <v>1.4010000000000002</v>
      </c>
      <c r="F19" s="47">
        <v>0</v>
      </c>
      <c r="G19" s="47">
        <v>1.4010000000000002</v>
      </c>
      <c r="H19" s="8">
        <v>-98.61548744390338</v>
      </c>
      <c r="I19" s="8">
        <v>0</v>
      </c>
      <c r="J19" s="9">
        <v>-98.61548744390338</v>
      </c>
    </row>
    <row r="20" spans="1:10" ht="14.25">
      <c r="A20" s="10" t="s">
        <v>72</v>
      </c>
      <c r="B20" s="46">
        <v>0</v>
      </c>
      <c r="C20" s="46">
        <v>0</v>
      </c>
      <c r="D20" s="46">
        <v>0</v>
      </c>
      <c r="E20" s="46">
        <v>0</v>
      </c>
      <c r="F20" s="46">
        <v>0</v>
      </c>
      <c r="G20" s="46">
        <v>0</v>
      </c>
      <c r="H20" s="4">
        <v>0</v>
      </c>
      <c r="I20" s="4">
        <v>0</v>
      </c>
      <c r="J20" s="5">
        <v>0</v>
      </c>
    </row>
    <row r="21" spans="1:10" ht="14.25">
      <c r="A21" s="6" t="s">
        <v>18</v>
      </c>
      <c r="B21" s="47">
        <v>0.121</v>
      </c>
      <c r="C21" s="47">
        <v>0</v>
      </c>
      <c r="D21" s="47">
        <v>0.121</v>
      </c>
      <c r="E21" s="47">
        <v>1.6560000000000001</v>
      </c>
      <c r="F21" s="47">
        <v>0</v>
      </c>
      <c r="G21" s="47">
        <v>1.6560000000000001</v>
      </c>
      <c r="H21" s="8">
        <v>280.99173553719015</v>
      </c>
      <c r="I21" s="8">
        <v>0</v>
      </c>
      <c r="J21" s="9">
        <v>280.99173553719015</v>
      </c>
    </row>
    <row r="22" spans="1:10" ht="14.25">
      <c r="A22" s="10" t="s">
        <v>19</v>
      </c>
      <c r="B22" s="46">
        <v>0</v>
      </c>
      <c r="C22" s="46">
        <v>0</v>
      </c>
      <c r="D22" s="46">
        <v>0</v>
      </c>
      <c r="E22" s="46">
        <v>0</v>
      </c>
      <c r="F22" s="46">
        <v>0</v>
      </c>
      <c r="G22" s="46">
        <v>0</v>
      </c>
      <c r="H22" s="4">
        <v>0</v>
      </c>
      <c r="I22" s="4">
        <v>0</v>
      </c>
      <c r="J22" s="5">
        <v>0</v>
      </c>
    </row>
    <row r="23" spans="1:10" ht="14.25">
      <c r="A23" s="6" t="s">
        <v>20</v>
      </c>
      <c r="B23" s="47">
        <v>284.004</v>
      </c>
      <c r="C23" s="47">
        <v>0</v>
      </c>
      <c r="D23" s="47">
        <v>284.004</v>
      </c>
      <c r="E23" s="47">
        <v>623.984</v>
      </c>
      <c r="F23" s="47">
        <v>0</v>
      </c>
      <c r="G23" s="47">
        <v>623.984</v>
      </c>
      <c r="H23" s="8">
        <v>-46.189842396585966</v>
      </c>
      <c r="I23" s="8">
        <v>0</v>
      </c>
      <c r="J23" s="9">
        <v>-46.189842396585966</v>
      </c>
    </row>
    <row r="24" spans="1:10" ht="14.25">
      <c r="A24" s="10" t="s">
        <v>21</v>
      </c>
      <c r="B24" s="46">
        <v>5.353</v>
      </c>
      <c r="C24" s="46">
        <v>0</v>
      </c>
      <c r="D24" s="46">
        <v>5.353</v>
      </c>
      <c r="E24" s="46">
        <v>5.8740000000000006</v>
      </c>
      <c r="F24" s="46">
        <v>0</v>
      </c>
      <c r="G24" s="46">
        <v>5.8740000000000006</v>
      </c>
      <c r="H24" s="4">
        <v>-3.4560059779562793</v>
      </c>
      <c r="I24" s="4">
        <v>0</v>
      </c>
      <c r="J24" s="5">
        <v>-3.4560059779562793</v>
      </c>
    </row>
    <row r="25" spans="1:10" ht="14.25">
      <c r="A25" s="6" t="s">
        <v>22</v>
      </c>
      <c r="B25" s="47">
        <v>0.222</v>
      </c>
      <c r="C25" s="47">
        <v>0</v>
      </c>
      <c r="D25" s="47">
        <v>0.222</v>
      </c>
      <c r="E25" s="47">
        <v>0</v>
      </c>
      <c r="F25" s="47">
        <v>0</v>
      </c>
      <c r="G25" s="47">
        <v>0</v>
      </c>
      <c r="H25" s="8">
        <v>-100</v>
      </c>
      <c r="I25" s="8">
        <v>0</v>
      </c>
      <c r="J25" s="9">
        <v>-100</v>
      </c>
    </row>
    <row r="26" spans="1:10" ht="14.25">
      <c r="A26" s="10" t="s">
        <v>23</v>
      </c>
      <c r="B26" s="46">
        <v>0.44300000000000006</v>
      </c>
      <c r="C26" s="46">
        <v>0</v>
      </c>
      <c r="D26" s="46">
        <v>0.44300000000000006</v>
      </c>
      <c r="E26" s="46">
        <v>4.718</v>
      </c>
      <c r="F26" s="46">
        <v>0</v>
      </c>
      <c r="G26" s="46">
        <v>4.718</v>
      </c>
      <c r="H26" s="4">
        <v>38.14898419864557</v>
      </c>
      <c r="I26" s="4">
        <v>0</v>
      </c>
      <c r="J26" s="5">
        <v>38.14898419864557</v>
      </c>
    </row>
    <row r="27" spans="1:10" ht="14.25">
      <c r="A27" s="6" t="s">
        <v>24</v>
      </c>
      <c r="B27" s="47">
        <v>0</v>
      </c>
      <c r="C27" s="47">
        <v>0</v>
      </c>
      <c r="D27" s="47">
        <v>0</v>
      </c>
      <c r="E27" s="47">
        <v>0</v>
      </c>
      <c r="F27" s="47">
        <v>0</v>
      </c>
      <c r="G27" s="47">
        <v>0</v>
      </c>
      <c r="H27" s="8">
        <v>0</v>
      </c>
      <c r="I27" s="8">
        <v>0</v>
      </c>
      <c r="J27" s="9">
        <v>0</v>
      </c>
    </row>
    <row r="28" spans="1:10" ht="14.25">
      <c r="A28" s="10" t="s">
        <v>25</v>
      </c>
      <c r="B28" s="46">
        <v>150.99299999999997</v>
      </c>
      <c r="C28" s="46">
        <v>0</v>
      </c>
      <c r="D28" s="46">
        <v>150.99299999999997</v>
      </c>
      <c r="E28" s="46">
        <v>162.904</v>
      </c>
      <c r="F28" s="46">
        <v>0</v>
      </c>
      <c r="G28" s="46">
        <v>162.904</v>
      </c>
      <c r="H28" s="4">
        <v>-78.81689879663296</v>
      </c>
      <c r="I28" s="4">
        <v>0</v>
      </c>
      <c r="J28" s="5">
        <v>-78.81689879663296</v>
      </c>
    </row>
    <row r="29" spans="1:10" ht="14.25">
      <c r="A29" s="6" t="s">
        <v>26</v>
      </c>
      <c r="B29" s="47">
        <v>437.7180000000001</v>
      </c>
      <c r="C29" s="47">
        <v>0.395</v>
      </c>
      <c r="D29" s="47">
        <v>438.11300000000006</v>
      </c>
      <c r="E29" s="47">
        <v>676.2940000000001</v>
      </c>
      <c r="F29" s="47">
        <v>3.763</v>
      </c>
      <c r="G29" s="47">
        <v>680.057</v>
      </c>
      <c r="H29" s="8">
        <v>-66.28879781046246</v>
      </c>
      <c r="I29" s="8">
        <v>612.6582278481012</v>
      </c>
      <c r="J29" s="9">
        <v>-65.67666332658469</v>
      </c>
    </row>
    <row r="30" spans="1:10" ht="14.25">
      <c r="A30" s="10" t="s">
        <v>27</v>
      </c>
      <c r="B30" s="46">
        <v>86.285</v>
      </c>
      <c r="C30" s="46">
        <v>0</v>
      </c>
      <c r="D30" s="46">
        <v>86.285</v>
      </c>
      <c r="E30" s="46">
        <v>60.844</v>
      </c>
      <c r="F30" s="46">
        <v>0</v>
      </c>
      <c r="G30" s="46">
        <v>60.844</v>
      </c>
      <c r="H30" s="4">
        <v>-75.16370168627223</v>
      </c>
      <c r="I30" s="4">
        <v>0</v>
      </c>
      <c r="J30" s="5">
        <v>-75.16370168627223</v>
      </c>
    </row>
    <row r="31" spans="1:10" ht="14.25">
      <c r="A31" s="6" t="s">
        <v>64</v>
      </c>
      <c r="B31" s="47">
        <v>18.818</v>
      </c>
      <c r="C31" s="47">
        <v>0</v>
      </c>
      <c r="D31" s="47">
        <v>18.818</v>
      </c>
      <c r="E31" s="47">
        <v>21.855000000000004</v>
      </c>
      <c r="F31" s="47">
        <v>0</v>
      </c>
      <c r="G31" s="47">
        <v>21.855000000000004</v>
      </c>
      <c r="H31" s="8">
        <v>-76.97417366351365</v>
      </c>
      <c r="I31" s="8">
        <v>0</v>
      </c>
      <c r="J31" s="9">
        <v>-76.97417366351365</v>
      </c>
    </row>
    <row r="32" spans="1:10" ht="14.25">
      <c r="A32" s="10" t="s">
        <v>73</v>
      </c>
      <c r="B32" s="46">
        <v>0</v>
      </c>
      <c r="C32" s="46">
        <v>0</v>
      </c>
      <c r="D32" s="46">
        <v>0</v>
      </c>
      <c r="E32" s="46">
        <v>0</v>
      </c>
      <c r="F32" s="46">
        <v>0</v>
      </c>
      <c r="G32" s="46">
        <v>0</v>
      </c>
      <c r="H32" s="4">
        <v>0</v>
      </c>
      <c r="I32" s="4">
        <v>0</v>
      </c>
      <c r="J32" s="5">
        <v>0</v>
      </c>
    </row>
    <row r="33" spans="1:10" ht="14.25">
      <c r="A33" s="6" t="s">
        <v>60</v>
      </c>
      <c r="B33" s="47">
        <v>0.089</v>
      </c>
      <c r="C33" s="47">
        <v>0</v>
      </c>
      <c r="D33" s="47">
        <v>0.089</v>
      </c>
      <c r="E33" s="47">
        <v>1.4729999999999999</v>
      </c>
      <c r="F33" s="47">
        <v>0</v>
      </c>
      <c r="G33" s="47">
        <v>1.4729999999999999</v>
      </c>
      <c r="H33" s="8">
        <v>973.0337078651687</v>
      </c>
      <c r="I33" s="8">
        <v>0</v>
      </c>
      <c r="J33" s="9">
        <v>973.0337078651687</v>
      </c>
    </row>
    <row r="34" spans="1:10" ht="14.25">
      <c r="A34" s="10" t="s">
        <v>28</v>
      </c>
      <c r="B34" s="46">
        <v>10.290000000000001</v>
      </c>
      <c r="C34" s="46">
        <v>0.24</v>
      </c>
      <c r="D34" s="46">
        <v>10.530000000000001</v>
      </c>
      <c r="E34" s="46">
        <v>0.268</v>
      </c>
      <c r="F34" s="46">
        <v>0</v>
      </c>
      <c r="G34" s="46">
        <v>0.268</v>
      </c>
      <c r="H34" s="4">
        <v>-97.63848396501457</v>
      </c>
      <c r="I34" s="4">
        <v>-100</v>
      </c>
      <c r="J34" s="5">
        <v>-97.6923076923077</v>
      </c>
    </row>
    <row r="35" spans="1:10" ht="14.25">
      <c r="A35" s="6" t="s">
        <v>59</v>
      </c>
      <c r="B35" s="47">
        <v>0.43200000000000005</v>
      </c>
      <c r="C35" s="47">
        <v>0</v>
      </c>
      <c r="D35" s="47">
        <v>0.43200000000000005</v>
      </c>
      <c r="E35" s="47">
        <v>2.086</v>
      </c>
      <c r="F35" s="47">
        <v>0</v>
      </c>
      <c r="G35" s="47">
        <v>2.086</v>
      </c>
      <c r="H35" s="8">
        <v>-17.592592592592606</v>
      </c>
      <c r="I35" s="8">
        <v>0</v>
      </c>
      <c r="J35" s="9">
        <v>-17.592592592592606</v>
      </c>
    </row>
    <row r="36" spans="1:10" ht="14.25">
      <c r="A36" s="10" t="s">
        <v>29</v>
      </c>
      <c r="B36" s="46">
        <v>0.364</v>
      </c>
      <c r="C36" s="46">
        <v>0</v>
      </c>
      <c r="D36" s="46">
        <v>0.364</v>
      </c>
      <c r="E36" s="46">
        <v>30.792999999999996</v>
      </c>
      <c r="F36" s="46">
        <v>4.821</v>
      </c>
      <c r="G36" s="46">
        <v>35.614000000000004</v>
      </c>
      <c r="H36" s="4">
        <v>-60.16483516483516</v>
      </c>
      <c r="I36" s="4">
        <v>0</v>
      </c>
      <c r="J36" s="5">
        <v>-60.16483516483516</v>
      </c>
    </row>
    <row r="37" spans="1:10" ht="14.25">
      <c r="A37" s="6" t="s">
        <v>30</v>
      </c>
      <c r="B37" s="47">
        <v>38.06400000000001</v>
      </c>
      <c r="C37" s="47">
        <v>0</v>
      </c>
      <c r="D37" s="47">
        <v>38.06400000000001</v>
      </c>
      <c r="E37" s="47">
        <v>51.372</v>
      </c>
      <c r="F37" s="47">
        <v>0</v>
      </c>
      <c r="G37" s="47">
        <v>51.372</v>
      </c>
      <c r="H37" s="8">
        <v>-56.294661622530484</v>
      </c>
      <c r="I37" s="8">
        <v>0</v>
      </c>
      <c r="J37" s="9">
        <v>-56.294661622530484</v>
      </c>
    </row>
    <row r="38" spans="1:10" ht="14.25">
      <c r="A38" s="10" t="s">
        <v>37</v>
      </c>
      <c r="B38" s="46">
        <v>7.364000000000001</v>
      </c>
      <c r="C38" s="46">
        <v>0</v>
      </c>
      <c r="D38" s="46">
        <v>7.364000000000001</v>
      </c>
      <c r="E38" s="46">
        <v>2.74</v>
      </c>
      <c r="F38" s="46">
        <v>0</v>
      </c>
      <c r="G38" s="46">
        <v>2.74</v>
      </c>
      <c r="H38" s="4">
        <v>-80.40467137425313</v>
      </c>
      <c r="I38" s="4">
        <v>0</v>
      </c>
      <c r="J38" s="5">
        <v>-80.40467137425313</v>
      </c>
    </row>
    <row r="39" spans="1:10" ht="14.25">
      <c r="A39" s="6" t="s">
        <v>31</v>
      </c>
      <c r="B39" s="47">
        <v>12.579999999999998</v>
      </c>
      <c r="C39" s="47">
        <v>0</v>
      </c>
      <c r="D39" s="47">
        <v>12.579999999999998</v>
      </c>
      <c r="E39" s="47">
        <v>5.666</v>
      </c>
      <c r="F39" s="47">
        <v>0</v>
      </c>
      <c r="G39" s="47">
        <v>5.666</v>
      </c>
      <c r="H39" s="8">
        <v>-74.29252782193959</v>
      </c>
      <c r="I39" s="8">
        <v>0</v>
      </c>
      <c r="J39" s="9">
        <v>-74.29252782193959</v>
      </c>
    </row>
    <row r="40" spans="1:10" ht="14.25">
      <c r="A40" s="10" t="s">
        <v>32</v>
      </c>
      <c r="B40" s="46">
        <v>2.066</v>
      </c>
      <c r="C40" s="46">
        <v>0</v>
      </c>
      <c r="D40" s="46">
        <v>2.066</v>
      </c>
      <c r="E40" s="46">
        <v>1.924</v>
      </c>
      <c r="F40" s="46">
        <v>6.058</v>
      </c>
      <c r="G40" s="46">
        <v>7.982</v>
      </c>
      <c r="H40" s="4">
        <v>-100</v>
      </c>
      <c r="I40" s="4">
        <v>0</v>
      </c>
      <c r="J40" s="5">
        <v>-100</v>
      </c>
    </row>
    <row r="41" spans="1:10" ht="14.25">
      <c r="A41" s="6" t="s">
        <v>33</v>
      </c>
      <c r="B41" s="47">
        <v>335.5610000000001</v>
      </c>
      <c r="C41" s="47">
        <v>8.629999999999999</v>
      </c>
      <c r="D41" s="47">
        <v>344.1910000000001</v>
      </c>
      <c r="E41" s="47">
        <v>365.487</v>
      </c>
      <c r="F41" s="47">
        <v>5.865</v>
      </c>
      <c r="G41" s="47">
        <v>371.35200000000003</v>
      </c>
      <c r="H41" s="8">
        <v>-75.65360694478798</v>
      </c>
      <c r="I41" s="8">
        <v>-78.69061413673232</v>
      </c>
      <c r="J41" s="9">
        <v>-75.72975470015196</v>
      </c>
    </row>
    <row r="42" spans="1:10" ht="14.25">
      <c r="A42" s="10" t="s">
        <v>34</v>
      </c>
      <c r="B42" s="46">
        <v>0</v>
      </c>
      <c r="C42" s="46">
        <v>0</v>
      </c>
      <c r="D42" s="46">
        <v>0</v>
      </c>
      <c r="E42" s="46">
        <v>0</v>
      </c>
      <c r="F42" s="46">
        <v>0</v>
      </c>
      <c r="G42" s="46">
        <v>0</v>
      </c>
      <c r="H42" s="4">
        <v>0</v>
      </c>
      <c r="I42" s="4">
        <v>0</v>
      </c>
      <c r="J42" s="5">
        <v>0</v>
      </c>
    </row>
    <row r="43" spans="1:10" ht="14.25">
      <c r="A43" s="6" t="s">
        <v>35</v>
      </c>
      <c r="B43" s="47">
        <v>147.60899999999998</v>
      </c>
      <c r="C43" s="47">
        <v>0</v>
      </c>
      <c r="D43" s="47">
        <v>147.60899999999998</v>
      </c>
      <c r="E43" s="47">
        <v>156.891</v>
      </c>
      <c r="F43" s="47">
        <v>0</v>
      </c>
      <c r="G43" s="47">
        <v>156.891</v>
      </c>
      <c r="H43" s="8">
        <v>-76.45875251509054</v>
      </c>
      <c r="I43" s="8">
        <v>0</v>
      </c>
      <c r="J43" s="9">
        <v>-76.45875251509054</v>
      </c>
    </row>
    <row r="44" spans="1:10" ht="14.25">
      <c r="A44" s="10" t="s">
        <v>36</v>
      </c>
      <c r="B44" s="46">
        <v>100.65299999999999</v>
      </c>
      <c r="C44" s="46">
        <v>0</v>
      </c>
      <c r="D44" s="46">
        <v>100.65299999999999</v>
      </c>
      <c r="E44" s="46">
        <v>99.90599999999999</v>
      </c>
      <c r="F44" s="46">
        <v>0</v>
      </c>
      <c r="G44" s="46">
        <v>99.90599999999999</v>
      </c>
      <c r="H44" s="4">
        <v>-79.90819945754225</v>
      </c>
      <c r="I44" s="4">
        <v>0</v>
      </c>
      <c r="J44" s="5">
        <v>-79.90819945754225</v>
      </c>
    </row>
    <row r="45" spans="1:10" ht="14.25">
      <c r="A45" s="6" t="s">
        <v>65</v>
      </c>
      <c r="B45" s="47">
        <v>85.08399999999999</v>
      </c>
      <c r="C45" s="47">
        <v>0</v>
      </c>
      <c r="D45" s="47">
        <v>85.08399999999999</v>
      </c>
      <c r="E45" s="47">
        <v>136.53300000000002</v>
      </c>
      <c r="F45" s="47">
        <v>0</v>
      </c>
      <c r="G45" s="47">
        <v>136.53300000000002</v>
      </c>
      <c r="H45" s="8">
        <v>-61.02675003525927</v>
      </c>
      <c r="I45" s="8">
        <v>0</v>
      </c>
      <c r="J45" s="9">
        <v>-61.02675003525927</v>
      </c>
    </row>
    <row r="46" spans="1:10" ht="14.25">
      <c r="A46" s="10" t="s">
        <v>66</v>
      </c>
      <c r="B46" s="46">
        <v>18.318</v>
      </c>
      <c r="C46" s="46">
        <v>0</v>
      </c>
      <c r="D46" s="46">
        <v>18.318</v>
      </c>
      <c r="E46" s="46">
        <v>26.554</v>
      </c>
      <c r="F46" s="46">
        <v>0</v>
      </c>
      <c r="G46" s="46">
        <v>26.554</v>
      </c>
      <c r="H46" s="4">
        <v>-45.201441205371765</v>
      </c>
      <c r="I46" s="4">
        <v>0</v>
      </c>
      <c r="J46" s="5">
        <v>-45.201441205371765</v>
      </c>
    </row>
    <row r="47" spans="1:10" ht="14.25">
      <c r="A47" s="6" t="s">
        <v>38</v>
      </c>
      <c r="B47" s="47">
        <v>139.46799999999996</v>
      </c>
      <c r="C47" s="47">
        <v>0</v>
      </c>
      <c r="D47" s="47">
        <v>139.46799999999996</v>
      </c>
      <c r="E47" s="47">
        <v>232.85500000000002</v>
      </c>
      <c r="F47" s="47">
        <v>0</v>
      </c>
      <c r="G47" s="47">
        <v>232.85500000000002</v>
      </c>
      <c r="H47" s="8">
        <v>-69.00005736082828</v>
      </c>
      <c r="I47" s="8">
        <v>0</v>
      </c>
      <c r="J47" s="9">
        <v>-69.00005736082828</v>
      </c>
    </row>
    <row r="48" spans="1:10" ht="14.25">
      <c r="A48" s="10" t="s">
        <v>67</v>
      </c>
      <c r="B48" s="46">
        <v>11.207</v>
      </c>
      <c r="C48" s="46">
        <v>0</v>
      </c>
      <c r="D48" s="46">
        <v>11.207</v>
      </c>
      <c r="E48" s="46">
        <v>7.24</v>
      </c>
      <c r="F48" s="46">
        <v>0</v>
      </c>
      <c r="G48" s="46">
        <v>7.24</v>
      </c>
      <c r="H48" s="4">
        <v>-70.55411796198806</v>
      </c>
      <c r="I48" s="4">
        <v>0</v>
      </c>
      <c r="J48" s="5">
        <v>-70.55411796198806</v>
      </c>
    </row>
    <row r="49" spans="1:10" ht="14.25">
      <c r="A49" s="6" t="s">
        <v>39</v>
      </c>
      <c r="B49" s="47">
        <v>103.71099999999997</v>
      </c>
      <c r="C49" s="47">
        <v>3.4720000000000004</v>
      </c>
      <c r="D49" s="47">
        <v>107.18299999999996</v>
      </c>
      <c r="E49" s="47">
        <v>147.536</v>
      </c>
      <c r="F49" s="47">
        <v>2.839</v>
      </c>
      <c r="G49" s="47">
        <v>150.375</v>
      </c>
      <c r="H49" s="8">
        <v>-68.24734116921059</v>
      </c>
      <c r="I49" s="8">
        <v>-69.52764976958527</v>
      </c>
      <c r="J49" s="9">
        <v>-68.28881445751657</v>
      </c>
    </row>
    <row r="50" spans="1:10" ht="14.25">
      <c r="A50" s="10" t="s">
        <v>40</v>
      </c>
      <c r="B50" s="46">
        <v>0.876</v>
      </c>
      <c r="C50" s="46">
        <v>0</v>
      </c>
      <c r="D50" s="46">
        <v>0.876</v>
      </c>
      <c r="E50" s="46">
        <v>1.8619999999999999</v>
      </c>
      <c r="F50" s="46">
        <v>0</v>
      </c>
      <c r="G50" s="46">
        <v>1.8619999999999999</v>
      </c>
      <c r="H50" s="4">
        <v>-63.01369863013699</v>
      </c>
      <c r="I50" s="4">
        <v>0</v>
      </c>
      <c r="J50" s="5">
        <v>-63.01369863013699</v>
      </c>
    </row>
    <row r="51" spans="1:10" ht="14.25">
      <c r="A51" s="6" t="s">
        <v>41</v>
      </c>
      <c r="B51" s="47">
        <v>4.8149999999999995</v>
      </c>
      <c r="C51" s="47">
        <v>0</v>
      </c>
      <c r="D51" s="47">
        <v>4.8149999999999995</v>
      </c>
      <c r="E51" s="47">
        <v>0.497</v>
      </c>
      <c r="F51" s="47">
        <v>0</v>
      </c>
      <c r="G51" s="47">
        <v>0.497</v>
      </c>
      <c r="H51" s="8">
        <v>-99.85462097611631</v>
      </c>
      <c r="I51" s="8">
        <v>0</v>
      </c>
      <c r="J51" s="9">
        <v>-99.85462097611631</v>
      </c>
    </row>
    <row r="52" spans="1:10" ht="14.25">
      <c r="A52" s="10" t="s">
        <v>42</v>
      </c>
      <c r="B52" s="46">
        <v>24.753</v>
      </c>
      <c r="C52" s="46">
        <v>0</v>
      </c>
      <c r="D52" s="46">
        <v>24.753</v>
      </c>
      <c r="E52" s="46">
        <v>24.825000000000003</v>
      </c>
      <c r="F52" s="46">
        <v>0</v>
      </c>
      <c r="G52" s="46">
        <v>24.825000000000003</v>
      </c>
      <c r="H52" s="4">
        <v>-76.57657657657657</v>
      </c>
      <c r="I52" s="4">
        <v>0</v>
      </c>
      <c r="J52" s="5">
        <v>-76.57657657657657</v>
      </c>
    </row>
    <row r="53" spans="1:10" ht="14.25">
      <c r="A53" s="6" t="s">
        <v>68</v>
      </c>
      <c r="B53" s="47">
        <v>73.168</v>
      </c>
      <c r="C53" s="47">
        <v>0</v>
      </c>
      <c r="D53" s="47">
        <v>73.168</v>
      </c>
      <c r="E53" s="47">
        <v>64.981</v>
      </c>
      <c r="F53" s="47">
        <v>0</v>
      </c>
      <c r="G53" s="47">
        <v>64.981</v>
      </c>
      <c r="H53" s="8">
        <v>-75.5945221954953</v>
      </c>
      <c r="I53" s="8">
        <v>0</v>
      </c>
      <c r="J53" s="9">
        <v>-75.5945221954953</v>
      </c>
    </row>
    <row r="54" spans="1:10" ht="14.25">
      <c r="A54" s="10" t="s">
        <v>43</v>
      </c>
      <c r="B54" s="46">
        <v>9.259</v>
      </c>
      <c r="C54" s="46">
        <v>0</v>
      </c>
      <c r="D54" s="46">
        <v>9.259</v>
      </c>
      <c r="E54" s="46">
        <v>27.650999999999996</v>
      </c>
      <c r="F54" s="46">
        <v>0</v>
      </c>
      <c r="G54" s="46">
        <v>27.650999999999996</v>
      </c>
      <c r="H54" s="4">
        <v>-31.07247002916082</v>
      </c>
      <c r="I54" s="4">
        <v>0</v>
      </c>
      <c r="J54" s="5">
        <v>-31.07247002916082</v>
      </c>
    </row>
    <row r="55" spans="1:10" ht="14.25">
      <c r="A55" s="6" t="s">
        <v>61</v>
      </c>
      <c r="B55" s="47">
        <v>0</v>
      </c>
      <c r="C55" s="47">
        <v>416.08500000000004</v>
      </c>
      <c r="D55" s="47">
        <v>416.08500000000004</v>
      </c>
      <c r="E55" s="47">
        <v>0</v>
      </c>
      <c r="F55" s="47">
        <v>252.52100000000002</v>
      </c>
      <c r="G55" s="47">
        <v>252.52100000000002</v>
      </c>
      <c r="H55" s="8">
        <v>0</v>
      </c>
      <c r="I55" s="8">
        <v>-88.09137556028215</v>
      </c>
      <c r="J55" s="9">
        <v>-88.09137556028215</v>
      </c>
    </row>
    <row r="56" spans="1:10" ht="14.25">
      <c r="A56" s="10" t="s">
        <v>44</v>
      </c>
      <c r="B56" s="46">
        <v>6.0680000000000005</v>
      </c>
      <c r="C56" s="46">
        <v>0</v>
      </c>
      <c r="D56" s="46">
        <v>6.0680000000000005</v>
      </c>
      <c r="E56" s="46">
        <v>9.270999999999999</v>
      </c>
      <c r="F56" s="46">
        <v>0</v>
      </c>
      <c r="G56" s="46">
        <v>9.270999999999999</v>
      </c>
      <c r="H56" s="4">
        <v>-64.78246539222148</v>
      </c>
      <c r="I56" s="4">
        <v>0</v>
      </c>
      <c r="J56" s="5">
        <v>-64.78246539222148</v>
      </c>
    </row>
    <row r="57" spans="1:10" ht="14.25">
      <c r="A57" s="6" t="s">
        <v>45</v>
      </c>
      <c r="B57" s="47">
        <v>0</v>
      </c>
      <c r="C57" s="47">
        <v>0</v>
      </c>
      <c r="D57" s="47">
        <v>0</v>
      </c>
      <c r="E57" s="47">
        <v>0</v>
      </c>
      <c r="F57" s="47">
        <v>0</v>
      </c>
      <c r="G57" s="47">
        <v>0</v>
      </c>
      <c r="H57" s="8">
        <v>0</v>
      </c>
      <c r="I57" s="8">
        <v>0</v>
      </c>
      <c r="J57" s="9">
        <v>0</v>
      </c>
    </row>
    <row r="58" spans="1:10" ht="14.25">
      <c r="A58" s="10" t="s">
        <v>46</v>
      </c>
      <c r="B58" s="46">
        <v>320.418</v>
      </c>
      <c r="C58" s="46">
        <v>0</v>
      </c>
      <c r="D58" s="46">
        <v>320.418</v>
      </c>
      <c r="E58" s="46">
        <v>448.241</v>
      </c>
      <c r="F58" s="46">
        <v>0</v>
      </c>
      <c r="G58" s="46">
        <v>448.241</v>
      </c>
      <c r="H58" s="4">
        <v>-72.23283336142164</v>
      </c>
      <c r="I58" s="4">
        <v>0</v>
      </c>
      <c r="J58" s="5">
        <v>-72.23283336142164</v>
      </c>
    </row>
    <row r="59" spans="1:10" ht="14.25">
      <c r="A59" s="6" t="s">
        <v>74</v>
      </c>
      <c r="B59" s="47">
        <v>2.136</v>
      </c>
      <c r="C59" s="47">
        <v>0</v>
      </c>
      <c r="D59" s="47">
        <v>2.136</v>
      </c>
      <c r="E59" s="47">
        <v>1.266</v>
      </c>
      <c r="F59" s="47">
        <v>0</v>
      </c>
      <c r="G59" s="47">
        <v>1.266</v>
      </c>
      <c r="H59" s="8">
        <v>-89.46629213483146</v>
      </c>
      <c r="I59" s="8">
        <v>0</v>
      </c>
      <c r="J59" s="9">
        <v>-89.46629213483146</v>
      </c>
    </row>
    <row r="60" spans="1:10" ht="14.25">
      <c r="A60" s="10" t="s">
        <v>75</v>
      </c>
      <c r="B60" s="46">
        <v>0.42900000000000005</v>
      </c>
      <c r="C60" s="46">
        <v>0</v>
      </c>
      <c r="D60" s="46">
        <v>0.42900000000000005</v>
      </c>
      <c r="E60" s="46">
        <v>0</v>
      </c>
      <c r="F60" s="46">
        <v>0</v>
      </c>
      <c r="G60" s="46">
        <v>0</v>
      </c>
      <c r="H60" s="4">
        <v>-100</v>
      </c>
      <c r="I60" s="4">
        <v>0</v>
      </c>
      <c r="J60" s="5">
        <v>-100</v>
      </c>
    </row>
    <row r="61" spans="1:10" ht="14.25">
      <c r="A61" s="11" t="s">
        <v>47</v>
      </c>
      <c r="B61" s="22">
        <f aca="true" t="shared" si="0" ref="B61:G61">+B62-SUM(B6+B10+B32+B20+B59+B60+B5)</f>
        <v>22958.433</v>
      </c>
      <c r="C61" s="22">
        <f t="shared" si="0"/>
        <v>3871.2339999999385</v>
      </c>
      <c r="D61" s="22">
        <f t="shared" si="0"/>
        <v>26829.66699999955</v>
      </c>
      <c r="E61" s="22">
        <f t="shared" si="0"/>
        <v>23934.122000000007</v>
      </c>
      <c r="F61" s="22">
        <f t="shared" si="0"/>
        <v>2626.060999999987</v>
      </c>
      <c r="G61" s="22">
        <f t="shared" si="0"/>
        <v>26560.182999999495</v>
      </c>
      <c r="H61" s="23">
        <f>+_xlfn.IFERROR(((E61-B61)/B61)*100,0)</f>
        <v>4.249806596120936</v>
      </c>
      <c r="I61" s="23">
        <f>+_xlfn.IFERROR(((F61-C61)/C61)*100,0)</f>
        <v>-32.1647567674796</v>
      </c>
      <c r="J61" s="23">
        <f>+_xlfn.IFERROR(((G61-D61)/D61)*100,0)</f>
        <v>-1.004425436961478</v>
      </c>
    </row>
    <row r="62" spans="1:10" ht="14.25">
      <c r="A62" s="14" t="s">
        <v>48</v>
      </c>
      <c r="B62" s="24">
        <f aca="true" t="shared" si="1" ref="B62:G62">SUM(B4:B60)</f>
        <v>44856.642</v>
      </c>
      <c r="C62" s="24">
        <f t="shared" si="1"/>
        <v>577649.6579999998</v>
      </c>
      <c r="D62" s="24">
        <f t="shared" si="1"/>
        <v>622506.2999999993</v>
      </c>
      <c r="E62" s="24">
        <f t="shared" si="1"/>
        <v>45549.14522579415</v>
      </c>
      <c r="F62" s="24">
        <f t="shared" si="1"/>
        <v>750653.7056741898</v>
      </c>
      <c r="G62" s="24">
        <f t="shared" si="1"/>
        <v>796202.8508999834</v>
      </c>
      <c r="H62" s="25">
        <f>+_xlfn.IFERROR(((E62-B62)/B62)*100,0)</f>
        <v>1.54381423779816</v>
      </c>
      <c r="I62" s="25">
        <f>+_xlfn.IFERROR(((F62-C62)/C62)*100,0)</f>
        <v>29.949649459359684</v>
      </c>
      <c r="J62" s="25">
        <f>+_xlfn.IFERROR(((G62-D62)/D62)*100,0)</f>
        <v>27.9027779959792</v>
      </c>
    </row>
    <row r="63" spans="1:10" ht="14.25">
      <c r="A63" s="26"/>
      <c r="B63" s="27"/>
      <c r="C63" s="27"/>
      <c r="D63" s="27"/>
      <c r="E63" s="27"/>
      <c r="F63" s="27"/>
      <c r="G63" s="27"/>
      <c r="H63" s="27"/>
      <c r="I63" s="27"/>
      <c r="J63" s="28"/>
    </row>
    <row r="64" spans="1:10" ht="14.25">
      <c r="A64" s="26" t="s">
        <v>58</v>
      </c>
      <c r="B64" s="27"/>
      <c r="C64" s="27"/>
      <c r="D64" s="27"/>
      <c r="E64" s="27"/>
      <c r="F64" s="27"/>
      <c r="G64" s="27"/>
      <c r="H64" s="27"/>
      <c r="I64" s="27"/>
      <c r="J64" s="28"/>
    </row>
    <row r="65" spans="1:10" ht="15" thickBot="1">
      <c r="A65" s="29"/>
      <c r="B65" s="30"/>
      <c r="C65" s="30"/>
      <c r="D65" s="30"/>
      <c r="E65" s="30"/>
      <c r="F65" s="30"/>
      <c r="G65" s="30"/>
      <c r="H65" s="30"/>
      <c r="I65" s="30"/>
      <c r="J65" s="31"/>
    </row>
    <row r="66" spans="1:10" ht="45.75" customHeight="1">
      <c r="A66" s="72" t="s">
        <v>62</v>
      </c>
      <c r="B66" s="72"/>
      <c r="C66" s="72"/>
      <c r="D66" s="72"/>
      <c r="E66" s="72"/>
      <c r="F66" s="72"/>
      <c r="G66" s="72"/>
      <c r="H66" s="72"/>
      <c r="I66" s="72"/>
      <c r="J66" s="72"/>
    </row>
    <row r="67" ht="14.25">
      <c r="A67" s="39" t="s">
        <v>63</v>
      </c>
    </row>
    <row r="68" spans="1:7" ht="14.25">
      <c r="A68" s="48"/>
      <c r="B68" s="45"/>
      <c r="C68" s="45"/>
      <c r="D68" s="45"/>
      <c r="E68" s="45"/>
      <c r="F68" s="45"/>
      <c r="G68" s="45"/>
    </row>
    <row r="69" spans="2:7" ht="14.25">
      <c r="B69" s="45"/>
      <c r="C69" s="45"/>
      <c r="D69" s="45"/>
      <c r="E69" s="45"/>
      <c r="F69" s="45"/>
      <c r="G69" s="45"/>
    </row>
    <row r="70" spans="2:7" ht="14.25">
      <c r="B70" s="45"/>
      <c r="C70" s="45"/>
      <c r="D70" s="45"/>
      <c r="E70" s="45"/>
      <c r="F70" s="45"/>
      <c r="G70" s="45"/>
    </row>
    <row r="71" spans="2:8" ht="14.25">
      <c r="B71" s="45"/>
      <c r="C71" s="45"/>
      <c r="D71" s="45"/>
      <c r="E71" s="45"/>
      <c r="F71" s="45"/>
      <c r="G71" s="45"/>
      <c r="H71" s="45"/>
    </row>
  </sheetData>
  <sheetProtection/>
  <mergeCells count="6">
    <mergeCell ref="A66:J66"/>
    <mergeCell ref="A1:J1"/>
    <mergeCell ref="A2:A3"/>
    <mergeCell ref="B2:D2"/>
    <mergeCell ref="E2:G2"/>
    <mergeCell ref="H2:J2"/>
  </mergeCells>
  <conditionalFormatting sqref="B4:J60">
    <cfRule type="cellIs" priority="1" dxfId="0" operator="equal">
      <formula>0</formula>
    </cfRule>
  </conditionalFormatting>
  <printOptions/>
  <pageMargins left="0.7" right="0.7" top="0.75" bottom="0.75" header="0.3" footer="0.3"/>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türob</dc:creator>
  <cp:keywords/>
  <dc:description/>
  <cp:lastModifiedBy>Ismail Tasdemir</cp:lastModifiedBy>
  <cp:lastPrinted>2024-06-11T09:02:42Z</cp:lastPrinted>
  <dcterms:created xsi:type="dcterms:W3CDTF">2017-03-06T11:35:15Z</dcterms:created>
  <dcterms:modified xsi:type="dcterms:W3CDTF">2024-06-13T06:04:59Z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3|DHMI-DHMI-TASNIF DISI|{00000000-0000-0000-0000-000000000000}</vt:lpwstr>
  </property>
</Properties>
</file>