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9600" windowHeight="2670" tabRatio="587" activeTab="0"/>
  </bookViews>
  <sheets>
    <sheet name="YOLCU" sheetId="1" r:id="rId1"/>
    <sheet name="TÜM UÇAK" sheetId="2" r:id="rId2"/>
    <sheet name="TİCARİ UÇAK" sheetId="3" r:id="rId3"/>
    <sheet name="YÜK" sheetId="4" r:id="rId4"/>
    <sheet name="KARGO" sheetId="5" r:id="rId5"/>
  </sheets>
  <definedNames>
    <definedName name="_xlfn.IFERROR" hidden="1">#NAME?</definedName>
    <definedName name="_xlnm.Print_Area" localSheetId="4">'KARGO'!$A$1:$J$66</definedName>
    <definedName name="_xlnm.Print_Area" localSheetId="2">'TİCARİ UÇAK'!$A$1:$J$67</definedName>
    <definedName name="_xlnm.Print_Area" localSheetId="1">'TÜM UÇAK'!$A$1:$J$68</definedName>
    <definedName name="_xlnm.Print_Area" localSheetId="0">'YOLCU'!$A$1:$J$68</definedName>
    <definedName name="_xlnm.Print_Area" localSheetId="3">'YÜK'!$A$1:$J$65</definedName>
  </definedNames>
  <calcPr fullCalcOnLoad="1"/>
</workbook>
</file>

<file path=xl/sharedStrings.xml><?xml version="1.0" encoding="utf-8"?>
<sst xmlns="http://schemas.openxmlformats.org/spreadsheetml/2006/main" count="394" uniqueCount="83">
  <si>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</si>
  <si>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</si>
  <si>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</si>
  <si>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</si>
  <si>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</si>
  <si>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</si>
  <si>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</si>
  <si>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</si>
  <si>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</si>
  <si>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</si>
  <si>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</si>
  <si>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</si>
  <si>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</si>
  <si>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</si>
  <si>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</si>
  <si>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</si>
  <si>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</si>
  <si>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</si>
  <si>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</si>
  <si>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</si>
  <si>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</si>
  <si>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</si>
  <si>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</si>
  <si>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</si>
  <si>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</si>
  <si>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</si>
  <si>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</si>
  <si>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</si>
  <si>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Hatay</t>
  </si>
  <si>
    <t>Isparta Süleyman Demirel</t>
  </si>
  <si>
    <t>Kahramanmaraş</t>
  </si>
  <si>
    <t>Kars Harakani</t>
  </si>
  <si>
    <t>Kastamonu</t>
  </si>
  <si>
    <t>Kayseri</t>
  </si>
  <si>
    <t>Kocaeli Cengiz Topel</t>
  </si>
  <si>
    <t>Konya</t>
  </si>
  <si>
    <t>Malatya</t>
  </si>
  <si>
    <t>Kapadokya</t>
  </si>
  <si>
    <t>Ordu-Giresun</t>
  </si>
  <si>
    <t>Samsun Çarşamba</t>
  </si>
  <si>
    <t>Siirt</t>
  </si>
  <si>
    <t>Sinop</t>
  </si>
  <si>
    <t>Sivas Nuri Demirağ</t>
  </si>
  <si>
    <t>Şırnak Şerafettin Elçi</t>
  </si>
  <si>
    <t>Tokat</t>
  </si>
  <si>
    <t>Uşak</t>
  </si>
  <si>
    <t>Van Ferit Melen</t>
  </si>
  <si>
    <t>DHMİ TOPLAMI</t>
  </si>
  <si>
    <t>TÜRKİYE GENELİ</t>
  </si>
  <si>
    <t>OVERFLIGHT</t>
  </si>
  <si>
    <t>TÜRKİYE GENELİ OVERFLIGHT DAHİL</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</si>
  <si>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</si>
  <si>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</si>
  <si>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</si>
  <si>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</si>
  <si>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</si>
  <si>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</si>
  <si>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</si>
  <si>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</si>
  <si>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</si>
  <si>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Hakkari Yüksekova Selahaddin Eyyubi</t>
  </si>
  <si>
    <t>Tekirdağ Çorlu Atatürk</t>
  </si>
  <si>
    <t>(*)İşaretli havalimanlarından  Zonguldak Çaycuma,Gazipaşa Alanya,Zafer ve Aydın Çıldır Havalimanları DHMİ denetimli özel şirket tarafından işletilmektedir. İstanbul Sabiha Gökçen Havalimanı Savunma Sanayii Başkanlığı denetiminde özel şirket tarafından,Eskişehir Hasan Polatkan Havalimanı, Eskişehir Teknik Üniversitesi tarafından, İstanbul Havalimanı DHMİ denetimi ve gözetimi altında özel şirket tarafından işletilmekte olduğundan DHMİ toplamında hariç tutulmuştur.</t>
  </si>
  <si>
    <t>(**) Yıl içerisinde geçmiş aylarda yapılan revizeler mevcut ay verilerine yansıtılmıştır.</t>
  </si>
  <si>
    <t>Erzincan Yıldırım Akbulut</t>
  </si>
  <si>
    <t>Mardin Prof. Dr. Aziz Sancar</t>
  </si>
  <si>
    <t>Muş Sultan Alparslan</t>
  </si>
  <si>
    <t>Rize-Artvin</t>
  </si>
  <si>
    <t>Şanlıurfa Gap</t>
  </si>
  <si>
    <t>İstanbul (*)</t>
  </si>
  <si>
    <t>İstanbul Sabiha Gökçen (*)</t>
  </si>
  <si>
    <t>Gazipaşa Alanya (*)</t>
  </si>
  <si>
    <t>Aydın Çıldır (*)</t>
  </si>
  <si>
    <t>Eskişehir Hasan Polatkan (*)</t>
  </si>
  <si>
    <t>Zafer (*)</t>
  </si>
  <si>
    <t>Zonguldak Çaycuma (*)</t>
  </si>
  <si>
    <t>KARGO TRAFİĞİ (TON)</t>
  </si>
  <si>
    <t xml:space="preserve"> 2024/2023 (%)</t>
  </si>
  <si>
    <t xml:space="preserve">2023 NİSAN SONU
</t>
  </si>
  <si>
    <t>2024 NİSAN SONU
(Kesin Olmayan)</t>
  </si>
  <si>
    <t>TÜROB ÇALIŞMASI                                                                                                                                                                          TEKİL YOLCU SAYISI (DHMİ VERİLERİ / 2)</t>
  </si>
  <si>
    <t>2024/2023 Fark</t>
  </si>
  <si>
    <t>Ocak-Nisan 2024 Dönemi (120 Gün) Günlük Yolcu Sayısı</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</si>
</sst>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T_L_-;\-* #,##0.00\ _T_L_-;_-* &quot;-&quot;??\ _T_L_-;_-@_-"/>
    <numFmt numFmtId="165" formatCode="_-* #,##0\ _T_L_-;\-* #,##0\ _T_L_-;_-* &quot;-&quot;??\ _T_L_-;_-@_-"/>
    <numFmt numFmtId="166" formatCode="#,##0.0"/>
    <numFmt numFmtId="167" formatCode="#,##0_ ;\-#,##0\ "/>
    <numFmt numFmtId="168" formatCode="0.0"/>
    <numFmt numFmtId="169" formatCode="_-* #,##0_-;\-* #,##0_-;_-* &quot;-&quot;??_-;_-@_-"/>
    <numFmt numFmtId="170" formatCode="_-* #,##0.0_-;\-* #,##0.0_-;_-* &quot;-&quot;??_-;_-@_-"/>
    <numFmt numFmtId="171" formatCode="0;;;@"/>
  </numFmts>
  <fonts count="45">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0"/>
      <color theme="0"/>
      <name val="Tahoma"/>
      <family val="2"/>
    </font>
    <font>
      <b/>
      <sz val="9.5"/>
      <color theme="0"/>
      <name val="Tahoma"/>
      <family val="2"/>
    </font>
    <font>
      <b/>
      <sz val="11"/>
      <color theme="1"/>
      <name val="Tahoma"/>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
      <patternFill patternType="solid">
        <fgColor theme="1" tint="0.24998000264167786"/>
        <bgColor indexed="64"/>
      </patternFill>
    </fill>
    <fill>
      <patternFill patternType="solid">
        <fgColor rgb="FFFFFF00"/>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right style="medium"/>
      <top/>
      <bottom/>
    </border>
    <border>
      <left style="medium"/>
      <right/>
      <top/>
      <bottom/>
    </border>
    <border>
      <left style="medium"/>
      <right/>
      <top/>
      <bottom style="medium"/>
    </border>
    <border>
      <left/>
      <right/>
      <top style="medium"/>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top/>
      <bottom style="thin"/>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0" fillId="0" borderId="0">
      <alignment/>
      <protection/>
    </xf>
    <xf numFmtId="0" fontId="6" fillId="0" borderId="0">
      <alignment/>
      <protection/>
    </xf>
    <xf numFmtId="0" fontId="0" fillId="25" borderId="8" applyNumberFormat="0" applyFont="0" applyAlignment="0" applyProtection="0"/>
    <xf numFmtId="0" fontId="3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94">
    <xf numFmtId="0" fontId="0" fillId="0" borderId="0" xfId="0" applyFont="1" applyAlignment="1">
      <alignment/>
    </xf>
    <xf numFmtId="2" fontId="5" fillId="33" borderId="10" xfId="57" applyNumberFormat="1" applyFont="1" applyFill="1" applyBorder="1" applyAlignment="1">
      <alignment horizontal="right" vertical="center"/>
    </xf>
    <xf numFmtId="2" fontId="5" fillId="33" borderId="11" xfId="57" applyNumberFormat="1" applyFont="1" applyFill="1" applyBorder="1" applyAlignment="1">
      <alignment horizontal="right" vertical="center"/>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2" xfId="41" applyNumberFormat="1" applyFont="1" applyFill="1" applyBorder="1" applyAlignment="1">
      <alignment horizontal="right" vertical="center"/>
    </xf>
    <xf numFmtId="165" fontId="7" fillId="16" borderId="13" xfId="41" applyNumberFormat="1" applyFont="1" applyFill="1" applyBorder="1" applyAlignment="1">
      <alignment horizontal="left"/>
    </xf>
    <xf numFmtId="3" fontId="8" fillId="16" borderId="0" xfId="41" applyNumberFormat="1" applyFont="1" applyFill="1" applyBorder="1" applyAlignment="1">
      <alignment horizontal="right" vertical="center"/>
    </xf>
    <xf numFmtId="3" fontId="9" fillId="16" borderId="0" xfId="41" applyNumberFormat="1" applyFont="1" applyFill="1" applyBorder="1" applyAlignment="1">
      <alignment horizontal="right" vertical="center"/>
    </xf>
    <xf numFmtId="3" fontId="9" fillId="16" borderId="12" xfId="41" applyNumberFormat="1" applyFont="1" applyFill="1" applyBorder="1" applyAlignment="1">
      <alignment horizontal="right" vertical="center"/>
    </xf>
    <xf numFmtId="165" fontId="7" fillId="35" borderId="13" xfId="41" applyNumberFormat="1" applyFont="1" applyFill="1" applyBorder="1" applyAlignment="1">
      <alignment horizontal="left"/>
    </xf>
    <xf numFmtId="0" fontId="42" fillId="36" borderId="13" xfId="41" applyNumberFormat="1" applyFont="1" applyFill="1" applyBorder="1" applyAlignment="1">
      <alignment horizontal="left" vertical="center"/>
    </xf>
    <xf numFmtId="3" fontId="10" fillId="37" borderId="0" xfId="41" applyNumberFormat="1" applyFont="1" applyFill="1" applyBorder="1" applyAlignment="1">
      <alignment horizontal="right" vertical="center"/>
    </xf>
    <xf numFmtId="166" fontId="10" fillId="37" borderId="0" xfId="64" applyNumberFormat="1" applyFont="1" applyFill="1" applyBorder="1" applyAlignment="1">
      <alignment horizontal="right" vertical="center"/>
    </xf>
    <xf numFmtId="0" fontId="5" fillId="38" borderId="13"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4" applyNumberFormat="1" applyFont="1" applyFill="1" applyBorder="1" applyAlignment="1">
      <alignment horizontal="right" vertical="center"/>
    </xf>
    <xf numFmtId="166" fontId="10" fillId="33" borderId="12" xfId="64" applyNumberFormat="1" applyFont="1" applyFill="1" applyBorder="1" applyAlignment="1">
      <alignment horizontal="right" vertical="center"/>
    </xf>
    <xf numFmtId="0" fontId="5" fillId="39" borderId="14" xfId="57" applyNumberFormat="1" applyFont="1" applyFill="1" applyBorder="1" applyAlignment="1">
      <alignment horizontal="left" vertical="center"/>
    </xf>
    <xf numFmtId="167" fontId="10" fillId="39" borderId="0" xfId="60" applyNumberFormat="1" applyFont="1" applyFill="1" applyBorder="1" applyAlignment="1">
      <alignment vertical="center"/>
    </xf>
    <xf numFmtId="0" fontId="5" fillId="38" borderId="14" xfId="49" applyFont="1" applyFill="1" applyBorder="1" applyAlignment="1">
      <alignment horizontal="left" vertical="center"/>
      <protection/>
    </xf>
    <xf numFmtId="3" fontId="10" fillId="33" borderId="15" xfId="49" applyNumberFormat="1" applyFont="1" applyFill="1" applyBorder="1">
      <alignment/>
      <protection/>
    </xf>
    <xf numFmtId="3" fontId="5" fillId="37" borderId="0" xfId="41" applyNumberFormat="1" applyFont="1" applyFill="1" applyBorder="1" applyAlignment="1">
      <alignment horizontal="right" vertical="center"/>
    </xf>
    <xf numFmtId="166" fontId="5" fillId="37" borderId="0" xfId="64"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6" fontId="5" fillId="33" borderId="0" xfId="64" applyNumberFormat="1" applyFont="1" applyFill="1" applyBorder="1" applyAlignment="1">
      <alignment horizontal="right" vertical="center"/>
    </xf>
    <xf numFmtId="165" fontId="10" fillId="16" borderId="13" xfId="60" applyNumberFormat="1" applyFont="1" applyFill="1" applyBorder="1" applyAlignment="1">
      <alignment vertical="center"/>
    </xf>
    <xf numFmtId="165" fontId="10" fillId="16" borderId="0" xfId="60" applyNumberFormat="1" applyFont="1" applyFill="1" applyBorder="1" applyAlignment="1">
      <alignment vertical="center"/>
    </xf>
    <xf numFmtId="165" fontId="10" fillId="16" borderId="12" xfId="60" applyNumberFormat="1" applyFont="1" applyFill="1" applyBorder="1" applyAlignment="1">
      <alignment vertical="center"/>
    </xf>
    <xf numFmtId="165" fontId="10" fillId="16" borderId="14" xfId="60" applyNumberFormat="1" applyFont="1" applyFill="1" applyBorder="1" applyAlignment="1">
      <alignment vertical="center"/>
    </xf>
    <xf numFmtId="165" fontId="10" fillId="16" borderId="16" xfId="60" applyNumberFormat="1" applyFont="1" applyFill="1" applyBorder="1" applyAlignment="1">
      <alignment vertical="center"/>
    </xf>
    <xf numFmtId="165" fontId="10" fillId="16" borderId="17" xfId="60" applyNumberFormat="1" applyFont="1" applyFill="1" applyBorder="1" applyAlignment="1">
      <alignment vertical="center"/>
    </xf>
    <xf numFmtId="3" fontId="43" fillId="37" borderId="0" xfId="41" applyNumberFormat="1" applyFont="1" applyFill="1" applyBorder="1" applyAlignment="1">
      <alignment horizontal="right" vertical="center"/>
    </xf>
    <xf numFmtId="3" fontId="10" fillId="33" borderId="15" xfId="49" applyNumberFormat="1" applyFont="1" applyFill="1" applyBorder="1" applyAlignment="1">
      <alignment horizontal="right"/>
      <protection/>
    </xf>
    <xf numFmtId="3" fontId="10" fillId="33" borderId="18" xfId="41" applyNumberFormat="1" applyFont="1" applyFill="1" applyBorder="1" applyAlignment="1">
      <alignment horizontal="right" vertical="center"/>
    </xf>
    <xf numFmtId="166" fontId="10" fillId="37" borderId="12" xfId="64" applyNumberFormat="1" applyFont="1" applyFill="1" applyBorder="1" applyAlignment="1">
      <alignment horizontal="right" vertical="center"/>
    </xf>
    <xf numFmtId="0" fontId="0" fillId="0" borderId="13" xfId="0" applyBorder="1" applyAlignment="1">
      <alignment/>
    </xf>
    <xf numFmtId="1" fontId="0" fillId="0" borderId="0" xfId="0" applyNumberFormat="1" applyAlignment="1">
      <alignment/>
    </xf>
    <xf numFmtId="168" fontId="0" fillId="0" borderId="0" xfId="0" applyNumberFormat="1" applyAlignment="1">
      <alignment/>
    </xf>
    <xf numFmtId="0" fontId="0" fillId="0" borderId="0" xfId="0" applyAlignment="1">
      <alignment vertical="center"/>
    </xf>
    <xf numFmtId="166" fontId="9" fillId="34" borderId="0" xfId="41" applyNumberFormat="1" applyFont="1" applyFill="1" applyBorder="1" applyAlignment="1">
      <alignment horizontal="right" vertical="center"/>
    </xf>
    <xf numFmtId="166" fontId="9" fillId="16" borderId="0" xfId="41" applyNumberFormat="1" applyFont="1" applyFill="1" applyBorder="1" applyAlignment="1">
      <alignment horizontal="right" vertical="center"/>
    </xf>
    <xf numFmtId="166" fontId="8" fillId="16" borderId="0" xfId="41" applyNumberFormat="1" applyFont="1" applyFill="1" applyBorder="1" applyAlignment="1">
      <alignment horizontal="right" vertical="center"/>
    </xf>
    <xf numFmtId="169" fontId="0" fillId="0" borderId="0" xfId="56" applyNumberFormat="1" applyFont="1" applyAlignment="1">
      <alignment/>
    </xf>
    <xf numFmtId="0" fontId="0" fillId="0" borderId="0" xfId="48">
      <alignment/>
      <protection/>
    </xf>
    <xf numFmtId="1" fontId="0" fillId="0" borderId="0" xfId="48" applyNumberFormat="1">
      <alignment/>
      <protection/>
    </xf>
    <xf numFmtId="0" fontId="0" fillId="0" borderId="0" xfId="48" applyAlignment="1">
      <alignment vertical="center"/>
      <protection/>
    </xf>
    <xf numFmtId="170" fontId="8" fillId="34" borderId="0" xfId="56" applyNumberFormat="1" applyFont="1" applyFill="1" applyBorder="1" applyAlignment="1">
      <alignment horizontal="right" vertical="center"/>
    </xf>
    <xf numFmtId="170" fontId="8" fillId="16" borderId="0" xfId="56" applyNumberFormat="1" applyFont="1" applyFill="1" applyBorder="1" applyAlignment="1">
      <alignment horizontal="right" vertical="center"/>
    </xf>
    <xf numFmtId="169" fontId="8" fillId="34" borderId="0" xfId="56" applyNumberFormat="1" applyFont="1" applyFill="1" applyBorder="1" applyAlignment="1">
      <alignment horizontal="right" vertical="center"/>
    </xf>
    <xf numFmtId="169" fontId="8" fillId="16" borderId="0" xfId="56" applyNumberFormat="1" applyFont="1" applyFill="1" applyBorder="1" applyAlignment="1">
      <alignment horizontal="right" vertical="center"/>
    </xf>
    <xf numFmtId="166" fontId="8" fillId="34" borderId="0" xfId="56" applyNumberFormat="1" applyFont="1" applyFill="1" applyBorder="1" applyAlignment="1">
      <alignment horizontal="right" vertical="center"/>
    </xf>
    <xf numFmtId="0" fontId="0" fillId="0" borderId="0" xfId="48" applyFont="1">
      <alignment/>
      <protection/>
    </xf>
    <xf numFmtId="169" fontId="8" fillId="34" borderId="0" xfId="56" applyNumberFormat="1" applyFont="1" applyFill="1" applyBorder="1" applyAlignment="1">
      <alignment horizontal="right"/>
    </xf>
    <xf numFmtId="3" fontId="4" fillId="40" borderId="0" xfId="41" applyNumberFormat="1" applyFont="1" applyFill="1" applyBorder="1" applyAlignment="1">
      <alignment horizontal="right" vertical="center"/>
    </xf>
    <xf numFmtId="165" fontId="10" fillId="16" borderId="13" xfId="60" applyNumberFormat="1" applyFont="1" applyFill="1" applyBorder="1" applyAlignment="1">
      <alignment horizontal="center" vertical="center"/>
    </xf>
    <xf numFmtId="165" fontId="10" fillId="16" borderId="0" xfId="60" applyNumberFormat="1" applyFont="1" applyFill="1" applyBorder="1" applyAlignment="1">
      <alignment horizontal="center" vertical="center"/>
    </xf>
    <xf numFmtId="165" fontId="10" fillId="16" borderId="12" xfId="60" applyNumberFormat="1" applyFont="1" applyFill="1" applyBorder="1" applyAlignment="1">
      <alignment horizontal="center" vertical="center"/>
    </xf>
    <xf numFmtId="165" fontId="10" fillId="16" borderId="14" xfId="60" applyNumberFormat="1" applyFont="1" applyFill="1" applyBorder="1" applyAlignment="1">
      <alignment horizontal="center" vertical="center"/>
    </xf>
    <xf numFmtId="165" fontId="10" fillId="16" borderId="16" xfId="60" applyNumberFormat="1" applyFont="1" applyFill="1" applyBorder="1" applyAlignment="1">
      <alignment horizontal="center" vertical="center"/>
    </xf>
    <xf numFmtId="165" fontId="10" fillId="16" borderId="17" xfId="60" applyNumberFormat="1" applyFont="1" applyFill="1" applyBorder="1" applyAlignment="1">
      <alignment horizontal="center" vertical="center"/>
    </xf>
    <xf numFmtId="0" fontId="0" fillId="0" borderId="18" xfId="0" applyBorder="1" applyAlignment="1">
      <alignment horizontal="left" wrapText="1"/>
    </xf>
    <xf numFmtId="165" fontId="44" fillId="16" borderId="19" xfId="57" applyNumberFormat="1" applyFont="1" applyFill="1" applyBorder="1" applyAlignment="1">
      <alignment horizontal="center" vertical="center"/>
    </xf>
    <xf numFmtId="165" fontId="44" fillId="16" borderId="18" xfId="57" applyNumberFormat="1" applyFont="1" applyFill="1" applyBorder="1" applyAlignment="1">
      <alignment horizontal="center" vertical="center"/>
    </xf>
    <xf numFmtId="165" fontId="44" fillId="16" borderId="20" xfId="57" applyNumberFormat="1" applyFont="1" applyFill="1" applyBorder="1" applyAlignment="1">
      <alignment horizontal="center" vertical="center"/>
    </xf>
    <xf numFmtId="165" fontId="4" fillId="33" borderId="13" xfId="57" applyNumberFormat="1" applyFont="1" applyFill="1" applyBorder="1" applyAlignment="1">
      <alignment horizontal="left" vertical="center"/>
    </xf>
    <xf numFmtId="165" fontId="4" fillId="33" borderId="21" xfId="57" applyNumberFormat="1" applyFont="1" applyFill="1" applyBorder="1" applyAlignment="1">
      <alignment horizontal="left" vertical="center"/>
    </xf>
    <xf numFmtId="0" fontId="5" fillId="33" borderId="0" xfId="57" applyFont="1" applyFill="1" applyBorder="1" applyAlignment="1" applyProtection="1">
      <alignment horizontal="center" vertical="center" wrapText="1"/>
      <protection/>
    </xf>
    <xf numFmtId="0" fontId="5" fillId="33" borderId="0" xfId="57" applyFont="1" applyFill="1" applyBorder="1" applyAlignment="1" applyProtection="1">
      <alignment horizontal="center" vertical="center"/>
      <protection/>
    </xf>
    <xf numFmtId="0" fontId="5" fillId="33" borderId="12" xfId="57" applyFont="1" applyFill="1" applyBorder="1" applyAlignment="1" applyProtection="1">
      <alignment horizontal="center" vertical="center"/>
      <protection/>
    </xf>
    <xf numFmtId="166" fontId="10" fillId="39" borderId="16" xfId="60" applyNumberFormat="1" applyFont="1" applyFill="1" applyBorder="1" applyAlignment="1">
      <alignment horizontal="right" vertical="center"/>
    </xf>
    <xf numFmtId="166" fontId="10" fillId="39" borderId="17" xfId="60" applyNumberFormat="1" applyFont="1" applyFill="1" applyBorder="1" applyAlignment="1">
      <alignment horizontal="right" vertical="center"/>
    </xf>
    <xf numFmtId="166" fontId="10" fillId="33" borderId="18" xfId="64" applyNumberFormat="1" applyFont="1" applyFill="1" applyBorder="1" applyAlignment="1">
      <alignment horizontal="right" vertical="center"/>
    </xf>
    <xf numFmtId="166" fontId="10" fillId="33" borderId="20" xfId="64" applyNumberFormat="1" applyFont="1" applyFill="1" applyBorder="1" applyAlignment="1">
      <alignment horizontal="right" vertical="center"/>
    </xf>
    <xf numFmtId="166" fontId="10" fillId="33" borderId="15" xfId="49" applyNumberFormat="1" applyFont="1" applyFill="1" applyBorder="1" applyAlignment="1">
      <alignment horizontal="right"/>
      <protection/>
    </xf>
    <xf numFmtId="166" fontId="10" fillId="33" borderId="22" xfId="49" applyNumberFormat="1" applyFont="1" applyFill="1" applyBorder="1" applyAlignment="1">
      <alignment horizontal="right"/>
      <protection/>
    </xf>
    <xf numFmtId="165" fontId="4" fillId="33" borderId="13" xfId="57" applyNumberFormat="1" applyFont="1" applyFill="1" applyBorder="1" applyAlignment="1">
      <alignment horizontal="center" vertical="center"/>
    </xf>
    <xf numFmtId="165" fontId="4" fillId="33" borderId="21" xfId="57" applyNumberFormat="1" applyFont="1" applyFill="1" applyBorder="1" applyAlignment="1">
      <alignment horizontal="center" vertical="center"/>
    </xf>
    <xf numFmtId="0" fontId="0" fillId="0" borderId="18" xfId="48" applyBorder="1" applyAlignment="1">
      <alignment horizontal="left" wrapText="1"/>
      <protection/>
    </xf>
    <xf numFmtId="0" fontId="0" fillId="17"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39" fillId="9" borderId="0" xfId="0" applyFont="1" applyFill="1" applyAlignment="1">
      <alignment horizontal="center" vertical="center" wrapText="1"/>
    </xf>
    <xf numFmtId="0" fontId="39" fillId="41" borderId="0" xfId="0" applyFont="1" applyFill="1" applyAlignment="1">
      <alignment horizontal="center" vertical="center" wrapText="1"/>
    </xf>
    <xf numFmtId="0" fontId="39" fillId="17" borderId="0" xfId="0" applyFont="1" applyFill="1" applyAlignment="1">
      <alignment horizontal="center"/>
    </xf>
    <xf numFmtId="0" fontId="39" fillId="6" borderId="0" xfId="0" applyFont="1" applyFill="1" applyAlignment="1">
      <alignment horizontal="center"/>
    </xf>
    <xf numFmtId="0" fontId="39" fillId="7" borderId="0" xfId="0" applyFont="1" applyFill="1" applyAlignment="1">
      <alignment horizontal="center"/>
    </xf>
    <xf numFmtId="0" fontId="39" fillId="17" borderId="0" xfId="0" applyFont="1" applyFill="1" applyAlignment="1">
      <alignment horizontal="center" vertical="center" wrapText="1"/>
    </xf>
    <xf numFmtId="3" fontId="0" fillId="17" borderId="0" xfId="0" applyNumberFormat="1" applyFill="1" applyAlignment="1">
      <alignment/>
    </xf>
    <xf numFmtId="3" fontId="0" fillId="6" borderId="0" xfId="0" applyNumberFormat="1" applyFill="1" applyAlignment="1">
      <alignment/>
    </xf>
    <xf numFmtId="3" fontId="0" fillId="7" borderId="0" xfId="0" applyNumberFormat="1" applyFill="1" applyAlignment="1">
      <alignment/>
    </xf>
    <xf numFmtId="3" fontId="0" fillId="18" borderId="0" xfId="0" applyNumberFormat="1" applyFill="1" applyAlignment="1">
      <alignment/>
    </xf>
    <xf numFmtId="3" fontId="0" fillId="13" borderId="0" xfId="0" applyNumberFormat="1" applyFill="1" applyAlignment="1">
      <alignment/>
    </xf>
    <xf numFmtId="3" fontId="0" fillId="3" borderId="0" xfId="0" applyNumberFormat="1" applyFill="1" applyAlignment="1">
      <alignment/>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10" xfId="48"/>
    <cellStyle name="Normal 2"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 name="Yüzde 2" xfId="64"/>
  </cellStyles>
  <dxfs count="5">
    <dxf>
      <numFmt numFmtId="171" formatCode="0;;;@"/>
    </dxf>
    <dxf>
      <numFmt numFmtId="171" formatCode="0;;;@"/>
    </dxf>
    <dxf>
      <numFmt numFmtId="171" formatCode="0;;;@"/>
    </dxf>
    <dxf>
      <numFmt numFmtId="171" formatCode="0;;;@"/>
    </dxf>
    <dxf>
      <numFmt numFmtId="171"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T68"/>
  <sheetViews>
    <sheetView tabSelected="1" zoomScale="71" zoomScaleNormal="71" zoomScalePageLayoutView="0" workbookViewId="0" topLeftCell="B1">
      <selection activeCell="S61" sqref="S61"/>
    </sheetView>
  </sheetViews>
  <sheetFormatPr defaultColWidth="9.140625" defaultRowHeight="15"/>
  <cols>
    <col min="1" max="1" width="41.140625" style="0" bestFit="1" customWidth="1"/>
    <col min="2" max="10" width="14.28125" style="0" customWidth="1"/>
    <col min="12" max="12" width="10.00390625" style="0" customWidth="1"/>
    <col min="13" max="13" width="12.140625" style="0" customWidth="1"/>
    <col min="14" max="14" width="10.57421875" style="0" customWidth="1"/>
    <col min="15" max="15" width="10.421875" style="0" customWidth="1"/>
    <col min="16" max="17" width="10.57421875" style="0" customWidth="1"/>
  </cols>
  <sheetData>
    <row r="1" spans="1:20" ht="25.5" customHeight="1">
      <c r="A1" s="62" t="s">
        <v>51</v>
      </c>
      <c r="B1" s="63"/>
      <c r="C1" s="63"/>
      <c r="D1" s="63"/>
      <c r="E1" s="63"/>
      <c r="F1" s="63"/>
      <c r="G1" s="63"/>
      <c r="H1" s="63"/>
      <c r="I1" s="63"/>
      <c r="J1" s="64"/>
      <c r="L1" s="79" t="s">
        <v>2</v>
      </c>
      <c r="M1" s="79" t="s">
        <v>3</v>
      </c>
      <c r="N1" s="80" t="s">
        <v>2</v>
      </c>
      <c r="O1" s="80" t="s">
        <v>3</v>
      </c>
      <c r="P1" s="81" t="s">
        <v>2</v>
      </c>
      <c r="Q1" s="81" t="s">
        <v>3</v>
      </c>
      <c r="R1" s="82" t="s">
        <v>82</v>
      </c>
      <c r="S1" s="82"/>
      <c r="T1" s="82"/>
    </row>
    <row r="2" spans="1:20" ht="35.25" customHeight="1">
      <c r="A2" s="76" t="s">
        <v>1</v>
      </c>
      <c r="B2" s="67" t="s">
        <v>78</v>
      </c>
      <c r="C2" s="67"/>
      <c r="D2" s="67"/>
      <c r="E2" s="67" t="s">
        <v>79</v>
      </c>
      <c r="F2" s="67"/>
      <c r="G2" s="67"/>
      <c r="H2" s="68" t="s">
        <v>77</v>
      </c>
      <c r="I2" s="68"/>
      <c r="J2" s="69"/>
      <c r="L2" s="83" t="s">
        <v>80</v>
      </c>
      <c r="M2" s="83"/>
      <c r="N2" s="83"/>
      <c r="O2" s="83"/>
      <c r="P2" s="83"/>
      <c r="Q2" s="83"/>
      <c r="R2" s="82"/>
      <c r="S2" s="82"/>
      <c r="T2" s="82"/>
    </row>
    <row r="3" spans="1:20" ht="14.25">
      <c r="A3" s="77"/>
      <c r="B3" s="1" t="s">
        <v>2</v>
      </c>
      <c r="C3" s="1" t="s">
        <v>3</v>
      </c>
      <c r="D3" s="1" t="s">
        <v>4</v>
      </c>
      <c r="E3" s="1" t="s">
        <v>2</v>
      </c>
      <c r="F3" s="1" t="s">
        <v>3</v>
      </c>
      <c r="G3" s="1" t="s">
        <v>4</v>
      </c>
      <c r="H3" s="1" t="s">
        <v>2</v>
      </c>
      <c r="I3" s="1" t="s">
        <v>3</v>
      </c>
      <c r="J3" s="2" t="s">
        <v>4</v>
      </c>
      <c r="L3" s="84">
        <v>2023</v>
      </c>
      <c r="M3" s="84"/>
      <c r="N3" s="85">
        <v>2024</v>
      </c>
      <c r="O3" s="85"/>
      <c r="P3" s="86" t="s">
        <v>81</v>
      </c>
      <c r="Q3" s="86"/>
      <c r="R3" s="87" t="s">
        <v>2</v>
      </c>
      <c r="S3" s="87" t="s">
        <v>3</v>
      </c>
      <c r="T3" s="79" t="s">
        <v>4</v>
      </c>
    </row>
    <row r="4" spans="1:20" ht="14.25">
      <c r="A4" s="10" t="s">
        <v>5</v>
      </c>
      <c r="B4" s="3">
        <v>0</v>
      </c>
      <c r="C4" s="3">
        <v>0</v>
      </c>
      <c r="D4" s="3">
        <v>0</v>
      </c>
      <c r="E4" s="3">
        <v>0</v>
      </c>
      <c r="F4" s="3">
        <v>0</v>
      </c>
      <c r="G4" s="3">
        <v>0</v>
      </c>
      <c r="H4" s="4">
        <v>0</v>
      </c>
      <c r="I4" s="4">
        <v>0</v>
      </c>
      <c r="J4" s="5">
        <v>0</v>
      </c>
      <c r="L4" s="88">
        <f>B4/2</f>
        <v>0</v>
      </c>
      <c r="M4" s="88">
        <f>C4/2</f>
        <v>0</v>
      </c>
      <c r="N4" s="89">
        <f>E4/2</f>
        <v>0</v>
      </c>
      <c r="O4" s="89">
        <f>F4/2</f>
        <v>0</v>
      </c>
      <c r="P4" s="90">
        <f>N4-L4</f>
        <v>0</v>
      </c>
      <c r="Q4" s="90">
        <f>O4-M4</f>
        <v>0</v>
      </c>
      <c r="R4" s="91">
        <f>N4/120</f>
        <v>0</v>
      </c>
      <c r="S4" s="91">
        <f>O4/120</f>
        <v>0</v>
      </c>
      <c r="T4" s="91">
        <f>R4+S4</f>
        <v>0</v>
      </c>
    </row>
    <row r="5" spans="1:20" ht="14.25">
      <c r="A5" s="6" t="s">
        <v>69</v>
      </c>
      <c r="B5" s="7">
        <v>4426334</v>
      </c>
      <c r="C5" s="7">
        <v>16276997</v>
      </c>
      <c r="D5" s="7">
        <v>20703331</v>
      </c>
      <c r="E5" s="7">
        <v>5057817</v>
      </c>
      <c r="F5" s="7">
        <v>19205681</v>
      </c>
      <c r="G5" s="7">
        <v>24263498</v>
      </c>
      <c r="H5" s="8">
        <v>14.26650135303843</v>
      </c>
      <c r="I5" s="8">
        <v>17.99277839763686</v>
      </c>
      <c r="J5" s="9">
        <v>17.196107235111104</v>
      </c>
      <c r="L5" s="88">
        <f>B5/2</f>
        <v>2213167</v>
      </c>
      <c r="M5" s="88">
        <f>C5/2</f>
        <v>8138498.5</v>
      </c>
      <c r="N5" s="89">
        <f>E5/2</f>
        <v>2528908.5</v>
      </c>
      <c r="O5" s="89">
        <f>F5/2</f>
        <v>9602840.5</v>
      </c>
      <c r="P5" s="90">
        <f>N5-L5</f>
        <v>315741.5</v>
      </c>
      <c r="Q5" s="90">
        <f>O5-M5</f>
        <v>1464342</v>
      </c>
      <c r="R5" s="91">
        <f aca="true" t="shared" si="0" ref="R5:R60">N5/120</f>
        <v>21074.2375</v>
      </c>
      <c r="S5" s="91">
        <f aca="true" t="shared" si="1" ref="S5:S60">O5/120</f>
        <v>80023.67083333334</v>
      </c>
      <c r="T5" s="91">
        <f aca="true" t="shared" si="2" ref="T5:T62">R5+S5</f>
        <v>101097.90833333334</v>
      </c>
    </row>
    <row r="6" spans="1:20" ht="14.25">
      <c r="A6" s="10" t="s">
        <v>70</v>
      </c>
      <c r="B6" s="3">
        <v>4584228</v>
      </c>
      <c r="C6" s="3">
        <v>5242601</v>
      </c>
      <c r="D6" s="3">
        <v>9826829</v>
      </c>
      <c r="E6" s="3">
        <v>5950767</v>
      </c>
      <c r="F6" s="3">
        <v>6817502</v>
      </c>
      <c r="G6" s="3">
        <v>12768269</v>
      </c>
      <c r="H6" s="4">
        <v>29.809577534101706</v>
      </c>
      <c r="I6" s="4">
        <v>30.040451295072806</v>
      </c>
      <c r="J6" s="5">
        <v>29.93274839727037</v>
      </c>
      <c r="L6" s="88">
        <f aca="true" t="shared" si="3" ref="L6:M47">B6/2</f>
        <v>2292114</v>
      </c>
      <c r="M6" s="88">
        <f t="shared" si="3"/>
        <v>2621300.5</v>
      </c>
      <c r="N6" s="89">
        <f aca="true" t="shared" si="4" ref="N6:O47">E6/2</f>
        <v>2975383.5</v>
      </c>
      <c r="O6" s="89">
        <f t="shared" si="4"/>
        <v>3408751</v>
      </c>
      <c r="P6" s="90">
        <f aca="true" t="shared" si="5" ref="P6:Q47">N6-L6</f>
        <v>683269.5</v>
      </c>
      <c r="Q6" s="90">
        <f t="shared" si="5"/>
        <v>787450.5</v>
      </c>
      <c r="R6" s="91">
        <f t="shared" si="0"/>
        <v>24794.8625</v>
      </c>
      <c r="S6" s="91">
        <f t="shared" si="1"/>
        <v>28406.258333333335</v>
      </c>
      <c r="T6" s="91">
        <f t="shared" si="2"/>
        <v>53201.120833333334</v>
      </c>
    </row>
    <row r="7" spans="1:20" ht="14.25">
      <c r="A7" s="6" t="s">
        <v>6</v>
      </c>
      <c r="B7" s="7">
        <v>2484224</v>
      </c>
      <c r="C7" s="7">
        <v>591041</v>
      </c>
      <c r="D7" s="7">
        <v>3075265</v>
      </c>
      <c r="E7" s="7">
        <v>3024717</v>
      </c>
      <c r="F7" s="7">
        <v>918898</v>
      </c>
      <c r="G7" s="7">
        <v>3943615</v>
      </c>
      <c r="H7" s="8">
        <v>21.75701547042457</v>
      </c>
      <c r="I7" s="8">
        <v>55.47110944925987</v>
      </c>
      <c r="J7" s="9">
        <v>28.23659099297134</v>
      </c>
      <c r="L7" s="88">
        <f t="shared" si="3"/>
        <v>1242112</v>
      </c>
      <c r="M7" s="88">
        <f t="shared" si="3"/>
        <v>295520.5</v>
      </c>
      <c r="N7" s="89">
        <f t="shared" si="4"/>
        <v>1512358.5</v>
      </c>
      <c r="O7" s="89">
        <f t="shared" si="4"/>
        <v>459449</v>
      </c>
      <c r="P7" s="90">
        <f t="shared" si="5"/>
        <v>270246.5</v>
      </c>
      <c r="Q7" s="90">
        <f t="shared" si="5"/>
        <v>163928.5</v>
      </c>
      <c r="R7" s="91">
        <f t="shared" si="0"/>
        <v>12602.9875</v>
      </c>
      <c r="S7" s="91">
        <f t="shared" si="1"/>
        <v>3828.741666666667</v>
      </c>
      <c r="T7" s="91">
        <f t="shared" si="2"/>
        <v>16431.729166666664</v>
      </c>
    </row>
    <row r="8" spans="1:20" ht="14.25">
      <c r="A8" s="10" t="s">
        <v>7</v>
      </c>
      <c r="B8" s="3">
        <v>1964953</v>
      </c>
      <c r="C8" s="3">
        <v>654827</v>
      </c>
      <c r="D8" s="3">
        <v>2619780</v>
      </c>
      <c r="E8" s="3">
        <v>2218732</v>
      </c>
      <c r="F8" s="3">
        <v>939118</v>
      </c>
      <c r="G8" s="3">
        <v>3157850</v>
      </c>
      <c r="H8" s="4">
        <v>12.915270746933896</v>
      </c>
      <c r="I8" s="4">
        <v>43.41467288306682</v>
      </c>
      <c r="J8" s="5">
        <v>20.538747528418416</v>
      </c>
      <c r="L8" s="88">
        <f t="shared" si="3"/>
        <v>982476.5</v>
      </c>
      <c r="M8" s="88">
        <f t="shared" si="3"/>
        <v>327413.5</v>
      </c>
      <c r="N8" s="89">
        <f t="shared" si="4"/>
        <v>1109366</v>
      </c>
      <c r="O8" s="89">
        <f t="shared" si="4"/>
        <v>469559</v>
      </c>
      <c r="P8" s="90">
        <f t="shared" si="5"/>
        <v>126889.5</v>
      </c>
      <c r="Q8" s="90">
        <f t="shared" si="5"/>
        <v>142145.5</v>
      </c>
      <c r="R8" s="91">
        <f t="shared" si="0"/>
        <v>9244.716666666667</v>
      </c>
      <c r="S8" s="91">
        <f t="shared" si="1"/>
        <v>3912.991666666667</v>
      </c>
      <c r="T8" s="91">
        <f t="shared" si="2"/>
        <v>13157.708333333334</v>
      </c>
    </row>
    <row r="9" spans="1:20" ht="14.25">
      <c r="A9" s="6" t="s">
        <v>8</v>
      </c>
      <c r="B9" s="7">
        <v>1576220</v>
      </c>
      <c r="C9" s="7">
        <v>2709843</v>
      </c>
      <c r="D9" s="7">
        <v>4286063</v>
      </c>
      <c r="E9" s="7">
        <v>2003836</v>
      </c>
      <c r="F9" s="7">
        <v>3765398</v>
      </c>
      <c r="G9" s="7">
        <v>5769234</v>
      </c>
      <c r="H9" s="8">
        <v>27.12920785169583</v>
      </c>
      <c r="I9" s="8">
        <v>38.952625668719556</v>
      </c>
      <c r="J9" s="9">
        <v>34.604507679891775</v>
      </c>
      <c r="L9" s="88">
        <f t="shared" si="3"/>
        <v>788110</v>
      </c>
      <c r="M9" s="88">
        <f t="shared" si="3"/>
        <v>1354921.5</v>
      </c>
      <c r="N9" s="89">
        <f t="shared" si="4"/>
        <v>1001918</v>
      </c>
      <c r="O9" s="89">
        <f t="shared" si="4"/>
        <v>1882699</v>
      </c>
      <c r="P9" s="90">
        <f t="shared" si="5"/>
        <v>213808</v>
      </c>
      <c r="Q9" s="90">
        <f t="shared" si="5"/>
        <v>527777.5</v>
      </c>
      <c r="R9" s="91">
        <f t="shared" si="0"/>
        <v>8349.316666666668</v>
      </c>
      <c r="S9" s="91">
        <f t="shared" si="1"/>
        <v>15689.158333333333</v>
      </c>
      <c r="T9" s="91">
        <f t="shared" si="2"/>
        <v>24038.475</v>
      </c>
    </row>
    <row r="10" spans="1:20" ht="14.25">
      <c r="A10" s="10" t="s">
        <v>71</v>
      </c>
      <c r="B10" s="3">
        <v>116521</v>
      </c>
      <c r="C10" s="3">
        <v>37132</v>
      </c>
      <c r="D10" s="3">
        <v>153653</v>
      </c>
      <c r="E10" s="3">
        <v>139271</v>
      </c>
      <c r="F10" s="3">
        <v>70232</v>
      </c>
      <c r="G10" s="3">
        <v>209503</v>
      </c>
      <c r="H10" s="4">
        <v>19.524377580007037</v>
      </c>
      <c r="I10" s="4">
        <v>89.14144134439297</v>
      </c>
      <c r="J10" s="5">
        <v>36.348135083597455</v>
      </c>
      <c r="L10" s="88">
        <f t="shared" si="3"/>
        <v>58260.5</v>
      </c>
      <c r="M10" s="88">
        <f t="shared" si="3"/>
        <v>18566</v>
      </c>
      <c r="N10" s="89">
        <f t="shared" si="4"/>
        <v>69635.5</v>
      </c>
      <c r="O10" s="89">
        <f t="shared" si="4"/>
        <v>35116</v>
      </c>
      <c r="P10" s="90">
        <f t="shared" si="5"/>
        <v>11375</v>
      </c>
      <c r="Q10" s="90">
        <f t="shared" si="5"/>
        <v>16550</v>
      </c>
      <c r="R10" s="91">
        <f t="shared" si="0"/>
        <v>580.2958333333333</v>
      </c>
      <c r="S10" s="91">
        <f t="shared" si="1"/>
        <v>292.6333333333333</v>
      </c>
      <c r="T10" s="91">
        <f t="shared" si="2"/>
        <v>872.9291666666667</v>
      </c>
    </row>
    <row r="11" spans="1:20" ht="14.25">
      <c r="A11" s="6" t="s">
        <v>9</v>
      </c>
      <c r="B11" s="7">
        <v>293211</v>
      </c>
      <c r="C11" s="7">
        <v>183026</v>
      </c>
      <c r="D11" s="7">
        <v>476237</v>
      </c>
      <c r="E11" s="7">
        <v>351610</v>
      </c>
      <c r="F11" s="7">
        <v>242689</v>
      </c>
      <c r="G11" s="7">
        <v>594299</v>
      </c>
      <c r="H11" s="8">
        <v>19.91705631780527</v>
      </c>
      <c r="I11" s="8">
        <v>32.59810081627747</v>
      </c>
      <c r="J11" s="9">
        <v>24.790597958579447</v>
      </c>
      <c r="L11" s="88">
        <f t="shared" si="3"/>
        <v>146605.5</v>
      </c>
      <c r="M11" s="88">
        <f t="shared" si="3"/>
        <v>91513</v>
      </c>
      <c r="N11" s="89">
        <f t="shared" si="4"/>
        <v>175805</v>
      </c>
      <c r="O11" s="89">
        <f t="shared" si="4"/>
        <v>121344.5</v>
      </c>
      <c r="P11" s="90">
        <f t="shared" si="5"/>
        <v>29199.5</v>
      </c>
      <c r="Q11" s="90">
        <f t="shared" si="5"/>
        <v>29831.5</v>
      </c>
      <c r="R11" s="91">
        <f t="shared" si="0"/>
        <v>1465.0416666666667</v>
      </c>
      <c r="S11" s="91">
        <f t="shared" si="1"/>
        <v>1011.2041666666667</v>
      </c>
      <c r="T11" s="91">
        <f t="shared" si="2"/>
        <v>2476.2458333333334</v>
      </c>
    </row>
    <row r="12" spans="1:20" ht="14.25">
      <c r="A12" s="10" t="s">
        <v>10</v>
      </c>
      <c r="B12" s="3">
        <v>373734</v>
      </c>
      <c r="C12" s="3">
        <v>52595</v>
      </c>
      <c r="D12" s="3">
        <v>426329</v>
      </c>
      <c r="E12" s="3">
        <v>453987</v>
      </c>
      <c r="F12" s="3">
        <v>70519</v>
      </c>
      <c r="G12" s="3">
        <v>524506</v>
      </c>
      <c r="H12" s="4">
        <v>21.473293840003855</v>
      </c>
      <c r="I12" s="4">
        <v>34.07928510314669</v>
      </c>
      <c r="J12" s="5">
        <v>23.02845924157165</v>
      </c>
      <c r="L12" s="88">
        <f t="shared" si="3"/>
        <v>186867</v>
      </c>
      <c r="M12" s="88">
        <f t="shared" si="3"/>
        <v>26297.5</v>
      </c>
      <c r="N12" s="89">
        <f t="shared" si="4"/>
        <v>226993.5</v>
      </c>
      <c r="O12" s="89">
        <f t="shared" si="4"/>
        <v>35259.5</v>
      </c>
      <c r="P12" s="90">
        <f t="shared" si="5"/>
        <v>40126.5</v>
      </c>
      <c r="Q12" s="90">
        <f t="shared" si="5"/>
        <v>8962</v>
      </c>
      <c r="R12" s="91">
        <f t="shared" si="0"/>
        <v>1891.6125</v>
      </c>
      <c r="S12" s="91">
        <f t="shared" si="1"/>
        <v>293.82916666666665</v>
      </c>
      <c r="T12" s="91">
        <f t="shared" si="2"/>
        <v>2185.4416666666666</v>
      </c>
    </row>
    <row r="13" spans="1:20" ht="14.25">
      <c r="A13" s="6" t="s">
        <v>11</v>
      </c>
      <c r="B13" s="7">
        <v>1014481</v>
      </c>
      <c r="C13" s="7">
        <v>174181</v>
      </c>
      <c r="D13" s="7">
        <v>1188662</v>
      </c>
      <c r="E13" s="7">
        <v>1356545</v>
      </c>
      <c r="F13" s="7">
        <v>269106</v>
      </c>
      <c r="G13" s="7">
        <v>1625651</v>
      </c>
      <c r="H13" s="8">
        <v>33.718127791451984</v>
      </c>
      <c r="I13" s="8">
        <v>54.49790734925164</v>
      </c>
      <c r="J13" s="9">
        <v>36.76310002338764</v>
      </c>
      <c r="L13" s="88">
        <f t="shared" si="3"/>
        <v>507240.5</v>
      </c>
      <c r="M13" s="88">
        <f t="shared" si="3"/>
        <v>87090.5</v>
      </c>
      <c r="N13" s="89">
        <f t="shared" si="4"/>
        <v>678272.5</v>
      </c>
      <c r="O13" s="89">
        <f t="shared" si="4"/>
        <v>134553</v>
      </c>
      <c r="P13" s="90">
        <f t="shared" si="5"/>
        <v>171032</v>
      </c>
      <c r="Q13" s="90">
        <f t="shared" si="5"/>
        <v>47462.5</v>
      </c>
      <c r="R13" s="91">
        <f t="shared" si="0"/>
        <v>5652.270833333333</v>
      </c>
      <c r="S13" s="91">
        <f t="shared" si="1"/>
        <v>1121.275</v>
      </c>
      <c r="T13" s="91">
        <f t="shared" si="2"/>
        <v>6773.545833333334</v>
      </c>
    </row>
    <row r="14" spans="1:20" ht="14.25">
      <c r="A14" s="10" t="s">
        <v>12</v>
      </c>
      <c r="B14" s="3">
        <v>686521</v>
      </c>
      <c r="C14" s="3">
        <v>44251</v>
      </c>
      <c r="D14" s="3">
        <v>730772</v>
      </c>
      <c r="E14" s="3">
        <v>825986</v>
      </c>
      <c r="F14" s="3">
        <v>51282</v>
      </c>
      <c r="G14" s="3">
        <v>877268</v>
      </c>
      <c r="H14" s="4">
        <v>20.314746380664246</v>
      </c>
      <c r="I14" s="4">
        <v>15.888906465390612</v>
      </c>
      <c r="J14" s="5">
        <v>20.04674508601862</v>
      </c>
      <c r="L14" s="88">
        <f t="shared" si="3"/>
        <v>343260.5</v>
      </c>
      <c r="M14" s="88">
        <f t="shared" si="3"/>
        <v>22125.5</v>
      </c>
      <c r="N14" s="89">
        <f t="shared" si="4"/>
        <v>412993</v>
      </c>
      <c r="O14" s="89">
        <f t="shared" si="4"/>
        <v>25641</v>
      </c>
      <c r="P14" s="90">
        <f t="shared" si="5"/>
        <v>69732.5</v>
      </c>
      <c r="Q14" s="90">
        <f t="shared" si="5"/>
        <v>3515.5</v>
      </c>
      <c r="R14" s="91">
        <f t="shared" si="0"/>
        <v>3441.608333333333</v>
      </c>
      <c r="S14" s="91">
        <f t="shared" si="1"/>
        <v>213.675</v>
      </c>
      <c r="T14" s="91">
        <f t="shared" si="2"/>
        <v>3655.2833333333333</v>
      </c>
    </row>
    <row r="15" spans="1:20" ht="14.25">
      <c r="A15" s="6" t="s">
        <v>13</v>
      </c>
      <c r="B15" s="7">
        <v>308425</v>
      </c>
      <c r="C15" s="7">
        <v>3123</v>
      </c>
      <c r="D15" s="7">
        <v>311548</v>
      </c>
      <c r="E15" s="7">
        <v>397570</v>
      </c>
      <c r="F15" s="7">
        <v>2086</v>
      </c>
      <c r="G15" s="7">
        <v>399656</v>
      </c>
      <c r="H15" s="8">
        <v>28.903299019210504</v>
      </c>
      <c r="I15" s="8">
        <v>-33.20525136087096</v>
      </c>
      <c r="J15" s="9">
        <v>28.28071436825144</v>
      </c>
      <c r="L15" s="88">
        <f t="shared" si="3"/>
        <v>154212.5</v>
      </c>
      <c r="M15" s="88">
        <f t="shared" si="3"/>
        <v>1561.5</v>
      </c>
      <c r="N15" s="89">
        <f t="shared" si="4"/>
        <v>198785</v>
      </c>
      <c r="O15" s="89">
        <f t="shared" si="4"/>
        <v>1043</v>
      </c>
      <c r="P15" s="90">
        <f t="shared" si="5"/>
        <v>44572.5</v>
      </c>
      <c r="Q15" s="90">
        <f t="shared" si="5"/>
        <v>-518.5</v>
      </c>
      <c r="R15" s="91">
        <f t="shared" si="0"/>
        <v>1656.5416666666667</v>
      </c>
      <c r="S15" s="91">
        <f t="shared" si="1"/>
        <v>8.691666666666666</v>
      </c>
      <c r="T15" s="91">
        <f t="shared" si="2"/>
        <v>1665.2333333333333</v>
      </c>
    </row>
    <row r="16" spans="1:20" ht="14.25">
      <c r="A16" s="10" t="s">
        <v>14</v>
      </c>
      <c r="B16" s="3">
        <v>606075</v>
      </c>
      <c r="C16" s="3">
        <v>71669</v>
      </c>
      <c r="D16" s="3">
        <v>677744</v>
      </c>
      <c r="E16" s="3">
        <v>795513</v>
      </c>
      <c r="F16" s="3">
        <v>92854</v>
      </c>
      <c r="G16" s="3">
        <v>888367</v>
      </c>
      <c r="H16" s="4">
        <v>31.256527657468137</v>
      </c>
      <c r="I16" s="4">
        <v>29.559502713865133</v>
      </c>
      <c r="J16" s="5">
        <v>31.077073349229206</v>
      </c>
      <c r="L16" s="88">
        <f t="shared" si="3"/>
        <v>303037.5</v>
      </c>
      <c r="M16" s="88">
        <f t="shared" si="3"/>
        <v>35834.5</v>
      </c>
      <c r="N16" s="89">
        <f t="shared" si="4"/>
        <v>397756.5</v>
      </c>
      <c r="O16" s="89">
        <f t="shared" si="4"/>
        <v>46427</v>
      </c>
      <c r="P16" s="90">
        <f t="shared" si="5"/>
        <v>94719</v>
      </c>
      <c r="Q16" s="90">
        <f t="shared" si="5"/>
        <v>10592.5</v>
      </c>
      <c r="R16" s="91">
        <f t="shared" si="0"/>
        <v>3314.6375</v>
      </c>
      <c r="S16" s="91">
        <f t="shared" si="1"/>
        <v>386.89166666666665</v>
      </c>
      <c r="T16" s="91">
        <f t="shared" si="2"/>
        <v>3701.5291666666662</v>
      </c>
    </row>
    <row r="17" spans="1:20" ht="14.25">
      <c r="A17" s="6" t="s">
        <v>15</v>
      </c>
      <c r="B17" s="7">
        <v>65469</v>
      </c>
      <c r="C17" s="7">
        <v>331</v>
      </c>
      <c r="D17" s="7">
        <v>65800</v>
      </c>
      <c r="E17" s="7">
        <v>121356</v>
      </c>
      <c r="F17" s="7">
        <v>1405</v>
      </c>
      <c r="G17" s="7">
        <v>122761</v>
      </c>
      <c r="H17" s="8">
        <v>85.36406543554965</v>
      </c>
      <c r="I17" s="8">
        <v>324.4712990936556</v>
      </c>
      <c r="J17" s="9">
        <v>86.56686930091185</v>
      </c>
      <c r="L17" s="88">
        <f t="shared" si="3"/>
        <v>32734.5</v>
      </c>
      <c r="M17" s="88">
        <f t="shared" si="3"/>
        <v>165.5</v>
      </c>
      <c r="N17" s="89">
        <f t="shared" si="4"/>
        <v>60678</v>
      </c>
      <c r="O17" s="89">
        <f t="shared" si="4"/>
        <v>702.5</v>
      </c>
      <c r="P17" s="90">
        <f t="shared" si="5"/>
        <v>27943.5</v>
      </c>
      <c r="Q17" s="90">
        <f t="shared" si="5"/>
        <v>537</v>
      </c>
      <c r="R17" s="91">
        <f t="shared" si="0"/>
        <v>505.65</v>
      </c>
      <c r="S17" s="91">
        <f t="shared" si="1"/>
        <v>5.854166666666667</v>
      </c>
      <c r="T17" s="91">
        <f t="shared" si="2"/>
        <v>511.50416666666666</v>
      </c>
    </row>
    <row r="18" spans="1:20" ht="14.25">
      <c r="A18" s="10" t="s">
        <v>16</v>
      </c>
      <c r="B18" s="3">
        <v>87180</v>
      </c>
      <c r="C18" s="3">
        <v>1227</v>
      </c>
      <c r="D18" s="3">
        <v>88407</v>
      </c>
      <c r="E18" s="3">
        <v>102556</v>
      </c>
      <c r="F18" s="3">
        <v>1283</v>
      </c>
      <c r="G18" s="3">
        <v>103839</v>
      </c>
      <c r="H18" s="4">
        <v>17.637072723101628</v>
      </c>
      <c r="I18" s="4">
        <v>4.5639771801141</v>
      </c>
      <c r="J18" s="5">
        <v>17.455631341409617</v>
      </c>
      <c r="L18" s="88">
        <f t="shared" si="3"/>
        <v>43590</v>
      </c>
      <c r="M18" s="88">
        <f t="shared" si="3"/>
        <v>613.5</v>
      </c>
      <c r="N18" s="89">
        <f t="shared" si="4"/>
        <v>51278</v>
      </c>
      <c r="O18" s="89">
        <f t="shared" si="4"/>
        <v>641.5</v>
      </c>
      <c r="P18" s="90">
        <f t="shared" si="5"/>
        <v>7688</v>
      </c>
      <c r="Q18" s="90">
        <f t="shared" si="5"/>
        <v>28</v>
      </c>
      <c r="R18" s="91">
        <f t="shared" si="0"/>
        <v>427.31666666666666</v>
      </c>
      <c r="S18" s="91">
        <f t="shared" si="1"/>
        <v>5.345833333333333</v>
      </c>
      <c r="T18" s="91">
        <f t="shared" si="2"/>
        <v>432.6625</v>
      </c>
    </row>
    <row r="19" spans="1:20" ht="14.25">
      <c r="A19" s="6" t="s">
        <v>17</v>
      </c>
      <c r="B19" s="7">
        <v>32241</v>
      </c>
      <c r="C19" s="7">
        <v>4266</v>
      </c>
      <c r="D19" s="7">
        <v>36507</v>
      </c>
      <c r="E19" s="7">
        <v>41289</v>
      </c>
      <c r="F19" s="7">
        <v>5311</v>
      </c>
      <c r="G19" s="7">
        <v>46600</v>
      </c>
      <c r="H19" s="8">
        <v>28.063645668558667</v>
      </c>
      <c r="I19" s="8">
        <v>24.496015002344116</v>
      </c>
      <c r="J19" s="9">
        <v>27.646752677568685</v>
      </c>
      <c r="L19" s="88">
        <f t="shared" si="3"/>
        <v>16120.5</v>
      </c>
      <c r="M19" s="88">
        <f t="shared" si="3"/>
        <v>2133</v>
      </c>
      <c r="N19" s="89">
        <f t="shared" si="4"/>
        <v>20644.5</v>
      </c>
      <c r="O19" s="89">
        <f t="shared" si="4"/>
        <v>2655.5</v>
      </c>
      <c r="P19" s="90">
        <f t="shared" si="5"/>
        <v>4524</v>
      </c>
      <c r="Q19" s="90">
        <f t="shared" si="5"/>
        <v>522.5</v>
      </c>
      <c r="R19" s="91">
        <f t="shared" si="0"/>
        <v>172.0375</v>
      </c>
      <c r="S19" s="91">
        <f t="shared" si="1"/>
        <v>22.129166666666666</v>
      </c>
      <c r="T19" s="91">
        <f t="shared" si="2"/>
        <v>194.16666666666666</v>
      </c>
    </row>
    <row r="20" spans="1:20" ht="14.25">
      <c r="A20" s="10" t="s">
        <v>72</v>
      </c>
      <c r="B20" s="3">
        <v>0</v>
      </c>
      <c r="C20" s="3">
        <v>0</v>
      </c>
      <c r="D20" s="3">
        <v>0</v>
      </c>
      <c r="E20" s="3">
        <v>0</v>
      </c>
      <c r="F20" s="3">
        <v>0</v>
      </c>
      <c r="G20" s="3">
        <v>0</v>
      </c>
      <c r="H20" s="4">
        <v>0</v>
      </c>
      <c r="I20" s="4">
        <v>0</v>
      </c>
      <c r="J20" s="5">
        <v>0</v>
      </c>
      <c r="L20" s="88">
        <f t="shared" si="3"/>
        <v>0</v>
      </c>
      <c r="M20" s="88">
        <f t="shared" si="3"/>
        <v>0</v>
      </c>
      <c r="N20" s="89">
        <f t="shared" si="4"/>
        <v>0</v>
      </c>
      <c r="O20" s="89">
        <f t="shared" si="4"/>
        <v>0</v>
      </c>
      <c r="P20" s="90">
        <f t="shared" si="5"/>
        <v>0</v>
      </c>
      <c r="Q20" s="90">
        <f t="shared" si="5"/>
        <v>0</v>
      </c>
      <c r="R20" s="91">
        <f t="shared" si="0"/>
        <v>0</v>
      </c>
      <c r="S20" s="91">
        <f t="shared" si="1"/>
        <v>0</v>
      </c>
      <c r="T20" s="91">
        <f t="shared" si="2"/>
        <v>0</v>
      </c>
    </row>
    <row r="21" spans="1:20" ht="14.25">
      <c r="A21" s="6" t="s">
        <v>18</v>
      </c>
      <c r="B21" s="7">
        <v>39305</v>
      </c>
      <c r="C21" s="7">
        <v>1976</v>
      </c>
      <c r="D21" s="7">
        <v>41281</v>
      </c>
      <c r="E21" s="7">
        <v>44085</v>
      </c>
      <c r="F21" s="7">
        <v>4564</v>
      </c>
      <c r="G21" s="7">
        <v>48649</v>
      </c>
      <c r="H21" s="8">
        <v>12.161302633252767</v>
      </c>
      <c r="I21" s="8">
        <v>130.97165991902835</v>
      </c>
      <c r="J21" s="9">
        <v>17.848404835154188</v>
      </c>
      <c r="L21" s="88">
        <f t="shared" si="3"/>
        <v>19652.5</v>
      </c>
      <c r="M21" s="88">
        <f t="shared" si="3"/>
        <v>988</v>
      </c>
      <c r="N21" s="89">
        <f t="shared" si="4"/>
        <v>22042.5</v>
      </c>
      <c r="O21" s="89">
        <f t="shared" si="4"/>
        <v>2282</v>
      </c>
      <c r="P21" s="90">
        <f t="shared" si="5"/>
        <v>2390</v>
      </c>
      <c r="Q21" s="90">
        <f t="shared" si="5"/>
        <v>1294</v>
      </c>
      <c r="R21" s="91">
        <f t="shared" si="0"/>
        <v>183.6875</v>
      </c>
      <c r="S21" s="91">
        <f t="shared" si="1"/>
        <v>19.016666666666666</v>
      </c>
      <c r="T21" s="91">
        <f t="shared" si="2"/>
        <v>202.70416666666665</v>
      </c>
    </row>
    <row r="22" spans="1:20" ht="14.25">
      <c r="A22" s="10" t="s">
        <v>19</v>
      </c>
      <c r="B22" s="3">
        <v>0</v>
      </c>
      <c r="C22" s="3">
        <v>0</v>
      </c>
      <c r="D22" s="3">
        <v>0</v>
      </c>
      <c r="E22" s="3">
        <v>0</v>
      </c>
      <c r="F22" s="3">
        <v>0</v>
      </c>
      <c r="G22" s="3">
        <v>0</v>
      </c>
      <c r="H22" s="4">
        <v>0</v>
      </c>
      <c r="I22" s="4">
        <v>0</v>
      </c>
      <c r="J22" s="5">
        <v>0</v>
      </c>
      <c r="L22" s="88">
        <f t="shared" si="3"/>
        <v>0</v>
      </c>
      <c r="M22" s="88">
        <f t="shared" si="3"/>
        <v>0</v>
      </c>
      <c r="N22" s="89">
        <f t="shared" si="4"/>
        <v>0</v>
      </c>
      <c r="O22" s="89">
        <f t="shared" si="4"/>
        <v>0</v>
      </c>
      <c r="P22" s="90">
        <f t="shared" si="5"/>
        <v>0</v>
      </c>
      <c r="Q22" s="90">
        <f t="shared" si="5"/>
        <v>0</v>
      </c>
      <c r="R22" s="91">
        <f t="shared" si="0"/>
        <v>0</v>
      </c>
      <c r="S22" s="91">
        <f t="shared" si="1"/>
        <v>0</v>
      </c>
      <c r="T22" s="91">
        <f t="shared" si="2"/>
        <v>0</v>
      </c>
    </row>
    <row r="23" spans="1:20" ht="14.25">
      <c r="A23" s="6" t="s">
        <v>20</v>
      </c>
      <c r="B23" s="7">
        <v>158726</v>
      </c>
      <c r="C23" s="7">
        <v>1047</v>
      </c>
      <c r="D23" s="7">
        <v>159773</v>
      </c>
      <c r="E23" s="7">
        <v>208124</v>
      </c>
      <c r="F23" s="7">
        <v>1114</v>
      </c>
      <c r="G23" s="7">
        <v>209238</v>
      </c>
      <c r="H23" s="8">
        <v>31.121555384751083</v>
      </c>
      <c r="I23" s="8">
        <v>6.399235912129895</v>
      </c>
      <c r="J23" s="9">
        <v>30.959548859945045</v>
      </c>
      <c r="L23" s="88">
        <f t="shared" si="3"/>
        <v>79363</v>
      </c>
      <c r="M23" s="88">
        <f t="shared" si="3"/>
        <v>523.5</v>
      </c>
      <c r="N23" s="89">
        <f t="shared" si="4"/>
        <v>104062</v>
      </c>
      <c r="O23" s="89">
        <f t="shared" si="4"/>
        <v>557</v>
      </c>
      <c r="P23" s="90">
        <f t="shared" si="5"/>
        <v>24699</v>
      </c>
      <c r="Q23" s="90">
        <f t="shared" si="5"/>
        <v>33.5</v>
      </c>
      <c r="R23" s="91">
        <f t="shared" si="0"/>
        <v>867.1833333333333</v>
      </c>
      <c r="S23" s="91">
        <f t="shared" si="1"/>
        <v>4.641666666666667</v>
      </c>
      <c r="T23" s="91">
        <f t="shared" si="2"/>
        <v>871.8249999999999</v>
      </c>
    </row>
    <row r="24" spans="1:20" ht="14.25">
      <c r="A24" s="10" t="s">
        <v>21</v>
      </c>
      <c r="B24" s="3">
        <v>44928</v>
      </c>
      <c r="C24" s="3">
        <v>0</v>
      </c>
      <c r="D24" s="3">
        <v>44928</v>
      </c>
      <c r="E24" s="3">
        <v>56075</v>
      </c>
      <c r="F24" s="3">
        <v>546</v>
      </c>
      <c r="G24" s="3">
        <v>56621</v>
      </c>
      <c r="H24" s="4">
        <v>24.810808404558404</v>
      </c>
      <c r="I24" s="4">
        <v>0</v>
      </c>
      <c r="J24" s="5">
        <v>26.026086182336183</v>
      </c>
      <c r="L24" s="88">
        <f t="shared" si="3"/>
        <v>22464</v>
      </c>
      <c r="M24" s="88">
        <f t="shared" si="3"/>
        <v>0</v>
      </c>
      <c r="N24" s="89">
        <f t="shared" si="4"/>
        <v>28037.5</v>
      </c>
      <c r="O24" s="89">
        <f t="shared" si="4"/>
        <v>273</v>
      </c>
      <c r="P24" s="90">
        <f t="shared" si="5"/>
        <v>5573.5</v>
      </c>
      <c r="Q24" s="90">
        <f t="shared" si="5"/>
        <v>273</v>
      </c>
      <c r="R24" s="91">
        <f t="shared" si="0"/>
        <v>233.64583333333334</v>
      </c>
      <c r="S24" s="91">
        <f t="shared" si="1"/>
        <v>2.275</v>
      </c>
      <c r="T24" s="91">
        <f t="shared" si="2"/>
        <v>235.92083333333335</v>
      </c>
    </row>
    <row r="25" spans="1:20" ht="14.25">
      <c r="A25" s="6" t="s">
        <v>22</v>
      </c>
      <c r="B25" s="7">
        <v>46581</v>
      </c>
      <c r="C25" s="7">
        <v>9680</v>
      </c>
      <c r="D25" s="7">
        <v>56261</v>
      </c>
      <c r="E25" s="7">
        <v>57675</v>
      </c>
      <c r="F25" s="7">
        <v>12754</v>
      </c>
      <c r="G25" s="7">
        <v>70429</v>
      </c>
      <c r="H25" s="8">
        <v>23.816577574547562</v>
      </c>
      <c r="I25" s="8">
        <v>31.75619834710744</v>
      </c>
      <c r="J25" s="9">
        <v>25.182630952169355</v>
      </c>
      <c r="L25" s="88">
        <f t="shared" si="3"/>
        <v>23290.5</v>
      </c>
      <c r="M25" s="88">
        <f t="shared" si="3"/>
        <v>4840</v>
      </c>
      <c r="N25" s="89">
        <f t="shared" si="4"/>
        <v>28837.5</v>
      </c>
      <c r="O25" s="89">
        <f t="shared" si="4"/>
        <v>6377</v>
      </c>
      <c r="P25" s="90">
        <f t="shared" si="5"/>
        <v>5547</v>
      </c>
      <c r="Q25" s="90">
        <f t="shared" si="5"/>
        <v>1537</v>
      </c>
      <c r="R25" s="91">
        <f t="shared" si="0"/>
        <v>240.3125</v>
      </c>
      <c r="S25" s="91">
        <f t="shared" si="1"/>
        <v>53.141666666666666</v>
      </c>
      <c r="T25" s="91">
        <f t="shared" si="2"/>
        <v>293.45416666666665</v>
      </c>
    </row>
    <row r="26" spans="1:20" ht="14.25">
      <c r="A26" s="10" t="s">
        <v>23</v>
      </c>
      <c r="B26" s="3">
        <v>29876</v>
      </c>
      <c r="C26" s="3">
        <v>577</v>
      </c>
      <c r="D26" s="3">
        <v>30453</v>
      </c>
      <c r="E26" s="3">
        <v>39828</v>
      </c>
      <c r="F26" s="3">
        <v>347</v>
      </c>
      <c r="G26" s="3">
        <v>40175</v>
      </c>
      <c r="H26" s="4">
        <v>33.31101887802919</v>
      </c>
      <c r="I26" s="4">
        <v>-39.86135181975737</v>
      </c>
      <c r="J26" s="5">
        <v>31.92460512921551</v>
      </c>
      <c r="L26" s="88">
        <f t="shared" si="3"/>
        <v>14938</v>
      </c>
      <c r="M26" s="88">
        <f t="shared" si="3"/>
        <v>288.5</v>
      </c>
      <c r="N26" s="89">
        <f t="shared" si="4"/>
        <v>19914</v>
      </c>
      <c r="O26" s="89">
        <f t="shared" si="4"/>
        <v>173.5</v>
      </c>
      <c r="P26" s="90">
        <f t="shared" si="5"/>
        <v>4976</v>
      </c>
      <c r="Q26" s="90">
        <f t="shared" si="5"/>
        <v>-115</v>
      </c>
      <c r="R26" s="91">
        <f t="shared" si="0"/>
        <v>165.95</v>
      </c>
      <c r="S26" s="91">
        <f t="shared" si="1"/>
        <v>1.4458333333333333</v>
      </c>
      <c r="T26" s="91">
        <f t="shared" si="2"/>
        <v>167.39583333333331</v>
      </c>
    </row>
    <row r="27" spans="1:20" ht="14.25">
      <c r="A27" s="6" t="s">
        <v>24</v>
      </c>
      <c r="B27" s="7">
        <v>0</v>
      </c>
      <c r="C27" s="7">
        <v>0</v>
      </c>
      <c r="D27" s="7">
        <v>0</v>
      </c>
      <c r="E27" s="7">
        <v>0</v>
      </c>
      <c r="F27" s="7">
        <v>0</v>
      </c>
      <c r="G27" s="7">
        <v>0</v>
      </c>
      <c r="H27" s="8">
        <v>0</v>
      </c>
      <c r="I27" s="8">
        <v>0</v>
      </c>
      <c r="J27" s="9">
        <v>0</v>
      </c>
      <c r="L27" s="88">
        <f t="shared" si="3"/>
        <v>0</v>
      </c>
      <c r="M27" s="88">
        <f t="shared" si="3"/>
        <v>0</v>
      </c>
      <c r="N27" s="89">
        <f t="shared" si="4"/>
        <v>0</v>
      </c>
      <c r="O27" s="89">
        <f t="shared" si="4"/>
        <v>0</v>
      </c>
      <c r="P27" s="90">
        <f t="shared" si="5"/>
        <v>0</v>
      </c>
      <c r="Q27" s="90">
        <f t="shared" si="5"/>
        <v>0</v>
      </c>
      <c r="R27" s="91">
        <f t="shared" si="0"/>
        <v>0</v>
      </c>
      <c r="S27" s="91">
        <f t="shared" si="1"/>
        <v>0</v>
      </c>
      <c r="T27" s="91">
        <f t="shared" si="2"/>
        <v>0</v>
      </c>
    </row>
    <row r="28" spans="1:20" ht="14.25">
      <c r="A28" s="10" t="s">
        <v>25</v>
      </c>
      <c r="B28" s="3">
        <v>115849</v>
      </c>
      <c r="C28" s="3">
        <v>15611</v>
      </c>
      <c r="D28" s="3">
        <v>131460</v>
      </c>
      <c r="E28" s="3">
        <v>135079</v>
      </c>
      <c r="F28" s="3">
        <v>17491</v>
      </c>
      <c r="G28" s="3">
        <v>152570</v>
      </c>
      <c r="H28" s="4">
        <v>16.59919377810771</v>
      </c>
      <c r="I28" s="4">
        <v>12.04279034014477</v>
      </c>
      <c r="J28" s="5">
        <v>16.058116537349765</v>
      </c>
      <c r="L28" s="88">
        <f t="shared" si="3"/>
        <v>57924.5</v>
      </c>
      <c r="M28" s="88">
        <f t="shared" si="3"/>
        <v>7805.5</v>
      </c>
      <c r="N28" s="89">
        <f t="shared" si="4"/>
        <v>67539.5</v>
      </c>
      <c r="O28" s="89">
        <f t="shared" si="4"/>
        <v>8745.5</v>
      </c>
      <c r="P28" s="90">
        <f t="shared" si="5"/>
        <v>9615</v>
      </c>
      <c r="Q28" s="90">
        <f t="shared" si="5"/>
        <v>940</v>
      </c>
      <c r="R28" s="91">
        <f t="shared" si="0"/>
        <v>562.8291666666667</v>
      </c>
      <c r="S28" s="91">
        <f t="shared" si="1"/>
        <v>72.87916666666666</v>
      </c>
      <c r="T28" s="91">
        <f t="shared" si="2"/>
        <v>635.7083333333333</v>
      </c>
    </row>
    <row r="29" spans="1:20" ht="14.25">
      <c r="A29" s="6" t="s">
        <v>26</v>
      </c>
      <c r="B29" s="7">
        <v>511833</v>
      </c>
      <c r="C29" s="7">
        <v>30659</v>
      </c>
      <c r="D29" s="7">
        <v>542492</v>
      </c>
      <c r="E29" s="7">
        <v>642578</v>
      </c>
      <c r="F29" s="7">
        <v>36087</v>
      </c>
      <c r="G29" s="7">
        <v>678665</v>
      </c>
      <c r="H29" s="8">
        <v>25.54446469844656</v>
      </c>
      <c r="I29" s="8">
        <v>17.704426106526633</v>
      </c>
      <c r="J29" s="9">
        <v>25.101383983542615</v>
      </c>
      <c r="L29" s="88">
        <f t="shared" si="3"/>
        <v>255916.5</v>
      </c>
      <c r="M29" s="88">
        <f t="shared" si="3"/>
        <v>15329.5</v>
      </c>
      <c r="N29" s="89">
        <f t="shared" si="4"/>
        <v>321289</v>
      </c>
      <c r="O29" s="89">
        <f t="shared" si="4"/>
        <v>18043.5</v>
      </c>
      <c r="P29" s="90">
        <f t="shared" si="5"/>
        <v>65372.5</v>
      </c>
      <c r="Q29" s="90">
        <f t="shared" si="5"/>
        <v>2714</v>
      </c>
      <c r="R29" s="91">
        <f t="shared" si="0"/>
        <v>2677.4083333333333</v>
      </c>
      <c r="S29" s="91">
        <f t="shared" si="1"/>
        <v>150.3625</v>
      </c>
      <c r="T29" s="91">
        <f t="shared" si="2"/>
        <v>2827.7708333333335</v>
      </c>
    </row>
    <row r="30" spans="1:20" ht="14.25">
      <c r="A30" s="10" t="s">
        <v>27</v>
      </c>
      <c r="B30" s="3">
        <v>220242</v>
      </c>
      <c r="C30" s="3">
        <v>9725</v>
      </c>
      <c r="D30" s="3">
        <v>229967</v>
      </c>
      <c r="E30" s="3">
        <v>272768</v>
      </c>
      <c r="F30" s="3">
        <v>14101</v>
      </c>
      <c r="G30" s="3">
        <v>286869</v>
      </c>
      <c r="H30" s="4">
        <v>23.849220403011234</v>
      </c>
      <c r="I30" s="4">
        <v>44.9974293059126</v>
      </c>
      <c r="J30" s="5">
        <v>24.743550161544917</v>
      </c>
      <c r="L30" s="88">
        <f t="shared" si="3"/>
        <v>110121</v>
      </c>
      <c r="M30" s="88">
        <f t="shared" si="3"/>
        <v>4862.5</v>
      </c>
      <c r="N30" s="89">
        <f t="shared" si="4"/>
        <v>136384</v>
      </c>
      <c r="O30" s="89">
        <f t="shared" si="4"/>
        <v>7050.5</v>
      </c>
      <c r="P30" s="90">
        <f t="shared" si="5"/>
        <v>26263</v>
      </c>
      <c r="Q30" s="90">
        <f t="shared" si="5"/>
        <v>2188</v>
      </c>
      <c r="R30" s="91">
        <f t="shared" si="0"/>
        <v>1136.5333333333333</v>
      </c>
      <c r="S30" s="91">
        <f t="shared" si="1"/>
        <v>58.75416666666667</v>
      </c>
      <c r="T30" s="91">
        <f t="shared" si="2"/>
        <v>1195.2875</v>
      </c>
    </row>
    <row r="31" spans="1:20" ht="14.25">
      <c r="A31" s="6" t="s">
        <v>64</v>
      </c>
      <c r="B31" s="7">
        <v>92264</v>
      </c>
      <c r="C31" s="7">
        <v>2045</v>
      </c>
      <c r="D31" s="7">
        <v>94309</v>
      </c>
      <c r="E31" s="7">
        <v>128020</v>
      </c>
      <c r="F31" s="7">
        <v>359</v>
      </c>
      <c r="G31" s="7">
        <v>128379</v>
      </c>
      <c r="H31" s="8">
        <v>38.75401023150958</v>
      </c>
      <c r="I31" s="8">
        <v>-82.44498777506112</v>
      </c>
      <c r="J31" s="9">
        <v>36.12592647573402</v>
      </c>
      <c r="L31" s="88">
        <f t="shared" si="3"/>
        <v>46132</v>
      </c>
      <c r="M31" s="88">
        <f t="shared" si="3"/>
        <v>1022.5</v>
      </c>
      <c r="N31" s="89">
        <f t="shared" si="4"/>
        <v>64010</v>
      </c>
      <c r="O31" s="89">
        <f t="shared" si="4"/>
        <v>179.5</v>
      </c>
      <c r="P31" s="90">
        <f t="shared" si="5"/>
        <v>17878</v>
      </c>
      <c r="Q31" s="90">
        <f t="shared" si="5"/>
        <v>-843</v>
      </c>
      <c r="R31" s="91">
        <f t="shared" si="0"/>
        <v>533.4166666666666</v>
      </c>
      <c r="S31" s="91">
        <f t="shared" si="1"/>
        <v>1.4958333333333333</v>
      </c>
      <c r="T31" s="91">
        <f t="shared" si="2"/>
        <v>534.9124999999999</v>
      </c>
    </row>
    <row r="32" spans="1:20" ht="14.25">
      <c r="A32" s="10" t="s">
        <v>73</v>
      </c>
      <c r="B32" s="3">
        <v>0</v>
      </c>
      <c r="C32" s="3">
        <v>21100</v>
      </c>
      <c r="D32" s="3">
        <v>21100</v>
      </c>
      <c r="E32" s="3">
        <v>0</v>
      </c>
      <c r="F32" s="3">
        <v>30599</v>
      </c>
      <c r="G32" s="3">
        <v>30599</v>
      </c>
      <c r="H32" s="4">
        <v>0</v>
      </c>
      <c r="I32" s="4">
        <v>45.018957345971565</v>
      </c>
      <c r="J32" s="5">
        <v>45.018957345971565</v>
      </c>
      <c r="L32" s="88">
        <f t="shared" si="3"/>
        <v>0</v>
      </c>
      <c r="M32" s="88">
        <f t="shared" si="3"/>
        <v>10550</v>
      </c>
      <c r="N32" s="89">
        <f t="shared" si="4"/>
        <v>0</v>
      </c>
      <c r="O32" s="89">
        <f t="shared" si="4"/>
        <v>15299.5</v>
      </c>
      <c r="P32" s="90">
        <f t="shared" si="5"/>
        <v>0</v>
      </c>
      <c r="Q32" s="90">
        <f t="shared" si="5"/>
        <v>4749.5</v>
      </c>
      <c r="R32" s="91">
        <f t="shared" si="0"/>
        <v>0</v>
      </c>
      <c r="S32" s="91">
        <f t="shared" si="1"/>
        <v>127.49583333333334</v>
      </c>
      <c r="T32" s="91">
        <f t="shared" si="2"/>
        <v>127.49583333333334</v>
      </c>
    </row>
    <row r="33" spans="1:20" ht="14.25">
      <c r="A33" s="6" t="s">
        <v>60</v>
      </c>
      <c r="B33" s="7">
        <v>37028</v>
      </c>
      <c r="C33" s="7">
        <v>0</v>
      </c>
      <c r="D33" s="7">
        <v>37028</v>
      </c>
      <c r="E33" s="7">
        <v>31422</v>
      </c>
      <c r="F33" s="7">
        <v>0</v>
      </c>
      <c r="G33" s="7">
        <v>31422</v>
      </c>
      <c r="H33" s="8">
        <v>-15.139894134168738</v>
      </c>
      <c r="I33" s="8">
        <v>0</v>
      </c>
      <c r="J33" s="9">
        <v>-15.139894134168738</v>
      </c>
      <c r="L33" s="88">
        <f t="shared" si="3"/>
        <v>18514</v>
      </c>
      <c r="M33" s="88">
        <f t="shared" si="3"/>
        <v>0</v>
      </c>
      <c r="N33" s="89">
        <f t="shared" si="4"/>
        <v>15711</v>
      </c>
      <c r="O33" s="89">
        <f t="shared" si="4"/>
        <v>0</v>
      </c>
      <c r="P33" s="90">
        <f t="shared" si="5"/>
        <v>-2803</v>
      </c>
      <c r="Q33" s="90">
        <f t="shared" si="5"/>
        <v>0</v>
      </c>
      <c r="R33" s="91">
        <f t="shared" si="0"/>
        <v>130.925</v>
      </c>
      <c r="S33" s="91">
        <f t="shared" si="1"/>
        <v>0</v>
      </c>
      <c r="T33" s="91">
        <f t="shared" si="2"/>
        <v>130.925</v>
      </c>
    </row>
    <row r="34" spans="1:20" ht="14.25">
      <c r="A34" s="10" t="s">
        <v>28</v>
      </c>
      <c r="B34" s="3">
        <v>176131</v>
      </c>
      <c r="C34" s="3">
        <v>20964</v>
      </c>
      <c r="D34" s="3">
        <v>197095</v>
      </c>
      <c r="E34" s="3">
        <v>49082</v>
      </c>
      <c r="F34" s="3">
        <v>0</v>
      </c>
      <c r="G34" s="3">
        <v>49082</v>
      </c>
      <c r="H34" s="4">
        <v>-72.13324173484509</v>
      </c>
      <c r="I34" s="4">
        <v>-100</v>
      </c>
      <c r="J34" s="5">
        <v>-75.09728810979477</v>
      </c>
      <c r="L34" s="88">
        <f t="shared" si="3"/>
        <v>88065.5</v>
      </c>
      <c r="M34" s="88">
        <f t="shared" si="3"/>
        <v>10482</v>
      </c>
      <c r="N34" s="89">
        <f t="shared" si="4"/>
        <v>24541</v>
      </c>
      <c r="O34" s="89">
        <f t="shared" si="4"/>
        <v>0</v>
      </c>
      <c r="P34" s="90">
        <f t="shared" si="5"/>
        <v>-63524.5</v>
      </c>
      <c r="Q34" s="90">
        <f t="shared" si="5"/>
        <v>-10482</v>
      </c>
      <c r="R34" s="91">
        <f t="shared" si="0"/>
        <v>204.50833333333333</v>
      </c>
      <c r="S34" s="91">
        <f t="shared" si="1"/>
        <v>0</v>
      </c>
      <c r="T34" s="91">
        <f t="shared" si="2"/>
        <v>204.50833333333333</v>
      </c>
    </row>
    <row r="35" spans="1:20" ht="14.25">
      <c r="A35" s="6" t="s">
        <v>59</v>
      </c>
      <c r="B35" s="7">
        <v>84211</v>
      </c>
      <c r="C35" s="7">
        <v>1041</v>
      </c>
      <c r="D35" s="7">
        <v>85252</v>
      </c>
      <c r="E35" s="7">
        <v>119194</v>
      </c>
      <c r="F35" s="7">
        <v>406</v>
      </c>
      <c r="G35" s="7">
        <v>119600</v>
      </c>
      <c r="H35" s="8">
        <v>41.542078825806605</v>
      </c>
      <c r="I35" s="8">
        <v>-60.99903938520653</v>
      </c>
      <c r="J35" s="9">
        <v>40.289963871815324</v>
      </c>
      <c r="L35" s="88">
        <f t="shared" si="3"/>
        <v>42105.5</v>
      </c>
      <c r="M35" s="88">
        <f t="shared" si="3"/>
        <v>520.5</v>
      </c>
      <c r="N35" s="89">
        <f t="shared" si="4"/>
        <v>59597</v>
      </c>
      <c r="O35" s="89">
        <f t="shared" si="4"/>
        <v>203</v>
      </c>
      <c r="P35" s="90">
        <f t="shared" si="5"/>
        <v>17491.5</v>
      </c>
      <c r="Q35" s="90">
        <f t="shared" si="5"/>
        <v>-317.5</v>
      </c>
      <c r="R35" s="91">
        <f t="shared" si="0"/>
        <v>496.64166666666665</v>
      </c>
      <c r="S35" s="91">
        <f t="shared" si="1"/>
        <v>1.6916666666666667</v>
      </c>
      <c r="T35" s="91">
        <f t="shared" si="2"/>
        <v>498.3333333333333</v>
      </c>
    </row>
    <row r="36" spans="1:20" ht="14.25">
      <c r="A36" s="10" t="s">
        <v>29</v>
      </c>
      <c r="B36" s="3">
        <v>16163</v>
      </c>
      <c r="C36" s="3">
        <v>5572</v>
      </c>
      <c r="D36" s="3">
        <v>21735</v>
      </c>
      <c r="E36" s="3">
        <v>17061</v>
      </c>
      <c r="F36" s="3">
        <v>5992</v>
      </c>
      <c r="G36" s="3">
        <v>23053</v>
      </c>
      <c r="H36" s="4">
        <v>5.555899276124482</v>
      </c>
      <c r="I36" s="4">
        <v>7.537688442211055</v>
      </c>
      <c r="J36" s="5">
        <v>6.063952150908673</v>
      </c>
      <c r="L36" s="88">
        <f t="shared" si="3"/>
        <v>8081.5</v>
      </c>
      <c r="M36" s="88">
        <f t="shared" si="3"/>
        <v>2786</v>
      </c>
      <c r="N36" s="89">
        <f t="shared" si="4"/>
        <v>8530.5</v>
      </c>
      <c r="O36" s="89">
        <f t="shared" si="4"/>
        <v>2996</v>
      </c>
      <c r="P36" s="90">
        <f t="shared" si="5"/>
        <v>449</v>
      </c>
      <c r="Q36" s="90">
        <f t="shared" si="5"/>
        <v>210</v>
      </c>
      <c r="R36" s="91">
        <f t="shared" si="0"/>
        <v>71.0875</v>
      </c>
      <c r="S36" s="91">
        <f t="shared" si="1"/>
        <v>24.966666666666665</v>
      </c>
      <c r="T36" s="91">
        <f t="shared" si="2"/>
        <v>96.05416666666667</v>
      </c>
    </row>
    <row r="37" spans="1:20" ht="14.25">
      <c r="A37" s="6" t="s">
        <v>30</v>
      </c>
      <c r="B37" s="7">
        <v>61695</v>
      </c>
      <c r="C37" s="7">
        <v>438</v>
      </c>
      <c r="D37" s="7">
        <v>62133</v>
      </c>
      <c r="E37" s="7">
        <v>76113</v>
      </c>
      <c r="F37" s="7">
        <v>428</v>
      </c>
      <c r="G37" s="7">
        <v>76541</v>
      </c>
      <c r="H37" s="8">
        <v>23.369803063457333</v>
      </c>
      <c r="I37" s="8">
        <v>-2.28310502283105</v>
      </c>
      <c r="J37" s="9">
        <v>23.188965606038657</v>
      </c>
      <c r="L37" s="88">
        <f t="shared" si="3"/>
        <v>30847.5</v>
      </c>
      <c r="M37" s="88">
        <f t="shared" si="3"/>
        <v>219</v>
      </c>
      <c r="N37" s="89">
        <f t="shared" si="4"/>
        <v>38056.5</v>
      </c>
      <c r="O37" s="89">
        <f t="shared" si="4"/>
        <v>214</v>
      </c>
      <c r="P37" s="90">
        <f t="shared" si="5"/>
        <v>7209</v>
      </c>
      <c r="Q37" s="90">
        <f t="shared" si="5"/>
        <v>-5</v>
      </c>
      <c r="R37" s="91">
        <f t="shared" si="0"/>
        <v>317.1375</v>
      </c>
      <c r="S37" s="91">
        <f t="shared" si="1"/>
        <v>1.7833333333333334</v>
      </c>
      <c r="T37" s="91">
        <f t="shared" si="2"/>
        <v>318.92083333333335</v>
      </c>
    </row>
    <row r="38" spans="1:20" ht="14.25">
      <c r="A38" s="10" t="s">
        <v>37</v>
      </c>
      <c r="B38" s="3">
        <v>115985</v>
      </c>
      <c r="C38" s="3">
        <v>5984</v>
      </c>
      <c r="D38" s="3">
        <v>121969</v>
      </c>
      <c r="E38" s="3">
        <v>165265</v>
      </c>
      <c r="F38" s="3">
        <v>2497</v>
      </c>
      <c r="G38" s="3">
        <v>167762</v>
      </c>
      <c r="H38" s="4">
        <v>42.48825279130922</v>
      </c>
      <c r="I38" s="4">
        <v>-58.27205882352941</v>
      </c>
      <c r="J38" s="5">
        <v>37.544785970205545</v>
      </c>
      <c r="L38" s="88">
        <f t="shared" si="3"/>
        <v>57992.5</v>
      </c>
      <c r="M38" s="88">
        <f t="shared" si="3"/>
        <v>2992</v>
      </c>
      <c r="N38" s="89">
        <f t="shared" si="4"/>
        <v>82632.5</v>
      </c>
      <c r="O38" s="89">
        <f t="shared" si="4"/>
        <v>1248.5</v>
      </c>
      <c r="P38" s="90">
        <f t="shared" si="5"/>
        <v>24640</v>
      </c>
      <c r="Q38" s="90">
        <f t="shared" si="5"/>
        <v>-1743.5</v>
      </c>
      <c r="R38" s="91">
        <f t="shared" si="0"/>
        <v>688.6041666666666</v>
      </c>
      <c r="S38" s="91">
        <f t="shared" si="1"/>
        <v>10.404166666666667</v>
      </c>
      <c r="T38" s="91">
        <f t="shared" si="2"/>
        <v>699.0083333333333</v>
      </c>
    </row>
    <row r="39" spans="1:20" ht="14.25">
      <c r="A39" s="6" t="s">
        <v>31</v>
      </c>
      <c r="B39" s="7">
        <v>157286</v>
      </c>
      <c r="C39" s="7">
        <v>0</v>
      </c>
      <c r="D39" s="7">
        <v>157286</v>
      </c>
      <c r="E39" s="7">
        <v>208521</v>
      </c>
      <c r="F39" s="7">
        <v>0</v>
      </c>
      <c r="G39" s="7">
        <v>208521</v>
      </c>
      <c r="H39" s="8">
        <v>32.57441857507979</v>
      </c>
      <c r="I39" s="8">
        <v>0</v>
      </c>
      <c r="J39" s="9">
        <v>32.57441857507979</v>
      </c>
      <c r="L39" s="88">
        <f t="shared" si="3"/>
        <v>78643</v>
      </c>
      <c r="M39" s="88">
        <f t="shared" si="3"/>
        <v>0</v>
      </c>
      <c r="N39" s="89">
        <f t="shared" si="4"/>
        <v>104260.5</v>
      </c>
      <c r="O39" s="89">
        <f t="shared" si="4"/>
        <v>0</v>
      </c>
      <c r="P39" s="90">
        <f t="shared" si="5"/>
        <v>25617.5</v>
      </c>
      <c r="Q39" s="90">
        <f t="shared" si="5"/>
        <v>0</v>
      </c>
      <c r="R39" s="91">
        <f t="shared" si="0"/>
        <v>868.8375</v>
      </c>
      <c r="S39" s="91">
        <f t="shared" si="1"/>
        <v>0</v>
      </c>
      <c r="T39" s="91">
        <f t="shared" si="2"/>
        <v>868.8375</v>
      </c>
    </row>
    <row r="40" spans="1:20" ht="14.25">
      <c r="A40" s="10" t="s">
        <v>32</v>
      </c>
      <c r="B40" s="3">
        <v>15922</v>
      </c>
      <c r="C40" s="3">
        <v>791</v>
      </c>
      <c r="D40" s="3">
        <v>16713</v>
      </c>
      <c r="E40" s="3">
        <v>19945</v>
      </c>
      <c r="F40" s="3">
        <v>1904</v>
      </c>
      <c r="G40" s="3">
        <v>21849</v>
      </c>
      <c r="H40" s="4">
        <v>25.26692626554453</v>
      </c>
      <c r="I40" s="4">
        <v>140.7079646017699</v>
      </c>
      <c r="J40" s="5">
        <v>30.7305690181296</v>
      </c>
      <c r="L40" s="88">
        <f t="shared" si="3"/>
        <v>7961</v>
      </c>
      <c r="M40" s="88">
        <f t="shared" si="3"/>
        <v>395.5</v>
      </c>
      <c r="N40" s="89">
        <f t="shared" si="4"/>
        <v>9972.5</v>
      </c>
      <c r="O40" s="89">
        <f t="shared" si="4"/>
        <v>952</v>
      </c>
      <c r="P40" s="90">
        <f t="shared" si="5"/>
        <v>2011.5</v>
      </c>
      <c r="Q40" s="90">
        <f t="shared" si="5"/>
        <v>556.5</v>
      </c>
      <c r="R40" s="91">
        <f t="shared" si="0"/>
        <v>83.10416666666667</v>
      </c>
      <c r="S40" s="91">
        <f t="shared" si="1"/>
        <v>7.933333333333334</v>
      </c>
      <c r="T40" s="91">
        <f t="shared" si="2"/>
        <v>91.03750000000001</v>
      </c>
    </row>
    <row r="41" spans="1:20" ht="14.25">
      <c r="A41" s="6" t="s">
        <v>33</v>
      </c>
      <c r="B41" s="7">
        <v>504429</v>
      </c>
      <c r="C41" s="7">
        <v>114266</v>
      </c>
      <c r="D41" s="7">
        <v>618695</v>
      </c>
      <c r="E41" s="7">
        <v>629148</v>
      </c>
      <c r="F41" s="7">
        <v>143247</v>
      </c>
      <c r="G41" s="7">
        <v>772395</v>
      </c>
      <c r="H41" s="8">
        <v>24.72478782940711</v>
      </c>
      <c r="I41" s="8">
        <v>25.36275007438783</v>
      </c>
      <c r="J41" s="9">
        <v>24.84261227260605</v>
      </c>
      <c r="L41" s="88">
        <f t="shared" si="3"/>
        <v>252214.5</v>
      </c>
      <c r="M41" s="88">
        <f t="shared" si="3"/>
        <v>57133</v>
      </c>
      <c r="N41" s="89">
        <f t="shared" si="4"/>
        <v>314574</v>
      </c>
      <c r="O41" s="89">
        <f t="shared" si="4"/>
        <v>71623.5</v>
      </c>
      <c r="P41" s="90">
        <f t="shared" si="5"/>
        <v>62359.5</v>
      </c>
      <c r="Q41" s="90">
        <f t="shared" si="5"/>
        <v>14490.5</v>
      </c>
      <c r="R41" s="91">
        <f t="shared" si="0"/>
        <v>2621.45</v>
      </c>
      <c r="S41" s="91">
        <f t="shared" si="1"/>
        <v>596.8625</v>
      </c>
      <c r="T41" s="91">
        <f t="shared" si="2"/>
        <v>3218.3125</v>
      </c>
    </row>
    <row r="42" spans="1:20" ht="14.25">
      <c r="A42" s="10" t="s">
        <v>34</v>
      </c>
      <c r="B42" s="3">
        <v>0</v>
      </c>
      <c r="C42" s="3">
        <v>358</v>
      </c>
      <c r="D42" s="3">
        <v>358</v>
      </c>
      <c r="E42" s="3">
        <v>149</v>
      </c>
      <c r="F42" s="3">
        <v>369</v>
      </c>
      <c r="G42" s="3">
        <v>518</v>
      </c>
      <c r="H42" s="4">
        <v>0</v>
      </c>
      <c r="I42" s="4">
        <v>3.072625698324022</v>
      </c>
      <c r="J42" s="5">
        <v>44.6927374301676</v>
      </c>
      <c r="L42" s="88">
        <f t="shared" si="3"/>
        <v>0</v>
      </c>
      <c r="M42" s="88">
        <f t="shared" si="3"/>
        <v>179</v>
      </c>
      <c r="N42" s="89">
        <f t="shared" si="4"/>
        <v>74.5</v>
      </c>
      <c r="O42" s="89">
        <f t="shared" si="4"/>
        <v>184.5</v>
      </c>
      <c r="P42" s="90">
        <f t="shared" si="5"/>
        <v>74.5</v>
      </c>
      <c r="Q42" s="90">
        <f t="shared" si="5"/>
        <v>5.5</v>
      </c>
      <c r="R42" s="91">
        <f t="shared" si="0"/>
        <v>0.6208333333333333</v>
      </c>
      <c r="S42" s="91">
        <f t="shared" si="1"/>
        <v>1.5375</v>
      </c>
      <c r="T42" s="91">
        <f t="shared" si="2"/>
        <v>2.158333333333333</v>
      </c>
    </row>
    <row r="43" spans="1:20" ht="14.25">
      <c r="A43" s="6" t="s">
        <v>35</v>
      </c>
      <c r="B43" s="7">
        <v>196744</v>
      </c>
      <c r="C43" s="7">
        <v>40011</v>
      </c>
      <c r="D43" s="7">
        <v>236755</v>
      </c>
      <c r="E43" s="7">
        <v>238416</v>
      </c>
      <c r="F43" s="7">
        <v>54878</v>
      </c>
      <c r="G43" s="7">
        <v>293294</v>
      </c>
      <c r="H43" s="8">
        <v>21.180823811653724</v>
      </c>
      <c r="I43" s="8">
        <v>37.157281747519434</v>
      </c>
      <c r="J43" s="9">
        <v>23.880805051635654</v>
      </c>
      <c r="L43" s="88">
        <f t="shared" si="3"/>
        <v>98372</v>
      </c>
      <c r="M43" s="88">
        <f t="shared" si="3"/>
        <v>20005.5</v>
      </c>
      <c r="N43" s="89">
        <f t="shared" si="4"/>
        <v>119208</v>
      </c>
      <c r="O43" s="89">
        <f t="shared" si="4"/>
        <v>27439</v>
      </c>
      <c r="P43" s="90">
        <f t="shared" si="5"/>
        <v>20836</v>
      </c>
      <c r="Q43" s="90">
        <f t="shared" si="5"/>
        <v>7433.5</v>
      </c>
      <c r="R43" s="91">
        <f t="shared" si="0"/>
        <v>993.4</v>
      </c>
      <c r="S43" s="91">
        <f t="shared" si="1"/>
        <v>228.65833333333333</v>
      </c>
      <c r="T43" s="91">
        <f t="shared" si="2"/>
        <v>1222.0583333333334</v>
      </c>
    </row>
    <row r="44" spans="1:20" ht="14.25">
      <c r="A44" s="10" t="s">
        <v>36</v>
      </c>
      <c r="B44" s="3">
        <v>187821</v>
      </c>
      <c r="C44" s="3">
        <v>2530</v>
      </c>
      <c r="D44" s="3">
        <v>190351</v>
      </c>
      <c r="E44" s="3">
        <v>255503</v>
      </c>
      <c r="F44" s="3">
        <v>741</v>
      </c>
      <c r="G44" s="3">
        <v>256244</v>
      </c>
      <c r="H44" s="4">
        <v>36.03537410619686</v>
      </c>
      <c r="I44" s="4">
        <v>-70.71146245059289</v>
      </c>
      <c r="J44" s="5">
        <v>34.6165767450657</v>
      </c>
      <c r="L44" s="88">
        <f t="shared" si="3"/>
        <v>93910.5</v>
      </c>
      <c r="M44" s="88">
        <f t="shared" si="3"/>
        <v>1265</v>
      </c>
      <c r="N44" s="89">
        <f t="shared" si="4"/>
        <v>127751.5</v>
      </c>
      <c r="O44" s="89">
        <f t="shared" si="4"/>
        <v>370.5</v>
      </c>
      <c r="P44" s="90">
        <f t="shared" si="5"/>
        <v>33841</v>
      </c>
      <c r="Q44" s="90">
        <f t="shared" si="5"/>
        <v>-894.5</v>
      </c>
      <c r="R44" s="91">
        <f t="shared" si="0"/>
        <v>1064.5958333333333</v>
      </c>
      <c r="S44" s="91">
        <f t="shared" si="1"/>
        <v>3.0875</v>
      </c>
      <c r="T44" s="91">
        <f t="shared" si="2"/>
        <v>1067.6833333333334</v>
      </c>
    </row>
    <row r="45" spans="1:20" ht="14.25">
      <c r="A45" s="6" t="s">
        <v>65</v>
      </c>
      <c r="B45" s="7">
        <v>206682</v>
      </c>
      <c r="C45" s="7">
        <v>1667</v>
      </c>
      <c r="D45" s="7">
        <v>208349</v>
      </c>
      <c r="E45" s="7">
        <v>249919</v>
      </c>
      <c r="F45" s="7">
        <v>813</v>
      </c>
      <c r="G45" s="7">
        <v>250732</v>
      </c>
      <c r="H45" s="8">
        <v>20.91957693461453</v>
      </c>
      <c r="I45" s="8">
        <v>-51.229754049190156</v>
      </c>
      <c r="J45" s="9">
        <v>20.34231025826858</v>
      </c>
      <c r="L45" s="88">
        <f t="shared" si="3"/>
        <v>103341</v>
      </c>
      <c r="M45" s="88">
        <f t="shared" si="3"/>
        <v>833.5</v>
      </c>
      <c r="N45" s="89">
        <f t="shared" si="4"/>
        <v>124959.5</v>
      </c>
      <c r="O45" s="89">
        <f t="shared" si="4"/>
        <v>406.5</v>
      </c>
      <c r="P45" s="90">
        <f t="shared" si="5"/>
        <v>21618.5</v>
      </c>
      <c r="Q45" s="90">
        <f t="shared" si="5"/>
        <v>-427</v>
      </c>
      <c r="R45" s="91">
        <f t="shared" si="0"/>
        <v>1041.3291666666667</v>
      </c>
      <c r="S45" s="91">
        <f t="shared" si="1"/>
        <v>3.3875</v>
      </c>
      <c r="T45" s="91">
        <f t="shared" si="2"/>
        <v>1044.7166666666667</v>
      </c>
    </row>
    <row r="46" spans="1:20" ht="14.25">
      <c r="A46" s="10" t="s">
        <v>66</v>
      </c>
      <c r="B46" s="3">
        <v>114057</v>
      </c>
      <c r="C46" s="3">
        <v>139</v>
      </c>
      <c r="D46" s="3">
        <v>114196</v>
      </c>
      <c r="E46" s="3">
        <v>160147</v>
      </c>
      <c r="F46" s="3">
        <v>339</v>
      </c>
      <c r="G46" s="3">
        <v>160486</v>
      </c>
      <c r="H46" s="4">
        <v>40.40961975152774</v>
      </c>
      <c r="I46" s="4">
        <v>143.88489208633092</v>
      </c>
      <c r="J46" s="5">
        <v>40.53557042278189</v>
      </c>
      <c r="L46" s="88">
        <f t="shared" si="3"/>
        <v>57028.5</v>
      </c>
      <c r="M46" s="88">
        <f t="shared" si="3"/>
        <v>69.5</v>
      </c>
      <c r="N46" s="89">
        <f t="shared" si="4"/>
        <v>80073.5</v>
      </c>
      <c r="O46" s="89">
        <f t="shared" si="4"/>
        <v>169.5</v>
      </c>
      <c r="P46" s="90">
        <f t="shared" si="5"/>
        <v>23045</v>
      </c>
      <c r="Q46" s="90">
        <f t="shared" si="5"/>
        <v>100</v>
      </c>
      <c r="R46" s="91">
        <f t="shared" si="0"/>
        <v>667.2791666666667</v>
      </c>
      <c r="S46" s="91">
        <f t="shared" si="1"/>
        <v>1.4125</v>
      </c>
      <c r="T46" s="91">
        <f t="shared" si="2"/>
        <v>668.6916666666667</v>
      </c>
    </row>
    <row r="47" spans="1:20" ht="14.25">
      <c r="A47" s="6" t="s">
        <v>38</v>
      </c>
      <c r="B47" s="7">
        <v>249037</v>
      </c>
      <c r="C47" s="7">
        <v>3734</v>
      </c>
      <c r="D47" s="7">
        <v>252771</v>
      </c>
      <c r="E47" s="7">
        <v>331890</v>
      </c>
      <c r="F47" s="7">
        <v>4833</v>
      </c>
      <c r="G47" s="7">
        <v>336723</v>
      </c>
      <c r="H47" s="8">
        <v>33.26935354987411</v>
      </c>
      <c r="I47" s="8">
        <v>29.432244242099625</v>
      </c>
      <c r="J47" s="9">
        <v>33.2126707573258</v>
      </c>
      <c r="L47" s="88">
        <f t="shared" si="3"/>
        <v>124518.5</v>
      </c>
      <c r="M47" s="88">
        <f t="shared" si="3"/>
        <v>1867</v>
      </c>
      <c r="N47" s="89">
        <f t="shared" si="4"/>
        <v>165945</v>
      </c>
      <c r="O47" s="89">
        <f t="shared" si="4"/>
        <v>2416.5</v>
      </c>
      <c r="P47" s="90">
        <f t="shared" si="5"/>
        <v>41426.5</v>
      </c>
      <c r="Q47" s="90">
        <f t="shared" si="5"/>
        <v>549.5</v>
      </c>
      <c r="R47" s="91">
        <f t="shared" si="0"/>
        <v>1382.875</v>
      </c>
      <c r="S47" s="91">
        <f t="shared" si="1"/>
        <v>20.1375</v>
      </c>
      <c r="T47" s="91">
        <f t="shared" si="2"/>
        <v>1403.0125</v>
      </c>
    </row>
    <row r="48" spans="1:20" ht="14.25">
      <c r="A48" s="10" t="s">
        <v>67</v>
      </c>
      <c r="B48" s="3">
        <v>185276</v>
      </c>
      <c r="C48" s="3">
        <v>698</v>
      </c>
      <c r="D48" s="3">
        <v>185974</v>
      </c>
      <c r="E48" s="3">
        <v>335707</v>
      </c>
      <c r="F48" s="3">
        <v>1330</v>
      </c>
      <c r="G48" s="3">
        <v>337037</v>
      </c>
      <c r="H48" s="4">
        <v>81.19292299056544</v>
      </c>
      <c r="I48" s="4">
        <v>90.54441260744986</v>
      </c>
      <c r="J48" s="5">
        <v>81.22802112123199</v>
      </c>
      <c r="L48" s="88">
        <f>B48/2</f>
        <v>92638</v>
      </c>
      <c r="M48" s="88">
        <f>C48/2</f>
        <v>349</v>
      </c>
      <c r="N48" s="89">
        <f>E48/2</f>
        <v>167853.5</v>
      </c>
      <c r="O48" s="89">
        <f>F48/2</f>
        <v>665</v>
      </c>
      <c r="P48" s="90">
        <f>N48-L48</f>
        <v>75215.5</v>
      </c>
      <c r="Q48" s="90">
        <f>O48-M48</f>
        <v>316</v>
      </c>
      <c r="R48" s="91">
        <f t="shared" si="0"/>
        <v>1398.7791666666667</v>
      </c>
      <c r="S48" s="91">
        <f t="shared" si="1"/>
        <v>5.541666666666667</v>
      </c>
      <c r="T48" s="91">
        <f t="shared" si="2"/>
        <v>1404.3208333333334</v>
      </c>
    </row>
    <row r="49" spans="1:20" ht="14.25">
      <c r="A49" s="6" t="s">
        <v>39</v>
      </c>
      <c r="B49" s="7">
        <v>340854</v>
      </c>
      <c r="C49" s="7">
        <v>39273</v>
      </c>
      <c r="D49" s="7">
        <v>380127</v>
      </c>
      <c r="E49" s="7">
        <v>413629</v>
      </c>
      <c r="F49" s="7">
        <v>36286</v>
      </c>
      <c r="G49" s="7">
        <v>449915</v>
      </c>
      <c r="H49" s="8">
        <v>21.35078361996632</v>
      </c>
      <c r="I49" s="8">
        <v>-7.6057342194382915</v>
      </c>
      <c r="J49" s="9">
        <v>18.359127344282307</v>
      </c>
      <c r="L49" s="88">
        <f aca="true" t="shared" si="6" ref="L49:M60">B49/2</f>
        <v>170427</v>
      </c>
      <c r="M49" s="88">
        <f t="shared" si="6"/>
        <v>19636.5</v>
      </c>
      <c r="N49" s="89">
        <f aca="true" t="shared" si="7" ref="N49:O60">E49/2</f>
        <v>206814.5</v>
      </c>
      <c r="O49" s="89">
        <f t="shared" si="7"/>
        <v>18143</v>
      </c>
      <c r="P49" s="90">
        <f aca="true" t="shared" si="8" ref="P49:Q60">N49-L49</f>
        <v>36387.5</v>
      </c>
      <c r="Q49" s="90">
        <f t="shared" si="8"/>
        <v>-1493.5</v>
      </c>
      <c r="R49" s="91">
        <f t="shared" si="0"/>
        <v>1723.4541666666667</v>
      </c>
      <c r="S49" s="91">
        <f t="shared" si="1"/>
        <v>151.19166666666666</v>
      </c>
      <c r="T49" s="91">
        <f t="shared" si="2"/>
        <v>1874.6458333333333</v>
      </c>
    </row>
    <row r="50" spans="1:20" ht="14.25">
      <c r="A50" s="10" t="s">
        <v>40</v>
      </c>
      <c r="B50" s="3">
        <v>15465</v>
      </c>
      <c r="C50" s="3">
        <v>0</v>
      </c>
      <c r="D50" s="3">
        <v>15465</v>
      </c>
      <c r="E50" s="3">
        <v>19622</v>
      </c>
      <c r="F50" s="3">
        <v>0</v>
      </c>
      <c r="G50" s="3">
        <v>19622</v>
      </c>
      <c r="H50" s="4">
        <v>26.88005172971225</v>
      </c>
      <c r="I50" s="4">
        <v>0</v>
      </c>
      <c r="J50" s="5">
        <v>26.88005172971225</v>
      </c>
      <c r="L50" s="88">
        <f t="shared" si="6"/>
        <v>7732.5</v>
      </c>
      <c r="M50" s="88">
        <f t="shared" si="6"/>
        <v>0</v>
      </c>
      <c r="N50" s="89">
        <f t="shared" si="7"/>
        <v>9811</v>
      </c>
      <c r="O50" s="89">
        <f t="shared" si="7"/>
        <v>0</v>
      </c>
      <c r="P50" s="90">
        <f t="shared" si="8"/>
        <v>2078.5</v>
      </c>
      <c r="Q50" s="90">
        <f t="shared" si="8"/>
        <v>0</v>
      </c>
      <c r="R50" s="91">
        <f t="shared" si="0"/>
        <v>81.75833333333334</v>
      </c>
      <c r="S50" s="91">
        <f t="shared" si="1"/>
        <v>0</v>
      </c>
      <c r="T50" s="91">
        <f t="shared" si="2"/>
        <v>81.75833333333334</v>
      </c>
    </row>
    <row r="51" spans="1:20" ht="14.25">
      <c r="A51" s="6" t="s">
        <v>41</v>
      </c>
      <c r="B51" s="7">
        <v>23320</v>
      </c>
      <c r="C51" s="7">
        <v>314</v>
      </c>
      <c r="D51" s="7">
        <v>23634</v>
      </c>
      <c r="E51" s="7">
        <v>25518</v>
      </c>
      <c r="F51" s="7">
        <v>0</v>
      </c>
      <c r="G51" s="7">
        <v>25518</v>
      </c>
      <c r="H51" s="8">
        <v>9.425385934819897</v>
      </c>
      <c r="I51" s="8">
        <v>-100</v>
      </c>
      <c r="J51" s="9">
        <v>7.971566387407972</v>
      </c>
      <c r="L51" s="88">
        <f t="shared" si="6"/>
        <v>11660</v>
      </c>
      <c r="M51" s="88">
        <f t="shared" si="6"/>
        <v>157</v>
      </c>
      <c r="N51" s="89">
        <f t="shared" si="7"/>
        <v>12759</v>
      </c>
      <c r="O51" s="89">
        <f t="shared" si="7"/>
        <v>0</v>
      </c>
      <c r="P51" s="90">
        <f t="shared" si="8"/>
        <v>1099</v>
      </c>
      <c r="Q51" s="90">
        <f t="shared" si="8"/>
        <v>-157</v>
      </c>
      <c r="R51" s="91">
        <f t="shared" si="0"/>
        <v>106.325</v>
      </c>
      <c r="S51" s="91">
        <f t="shared" si="1"/>
        <v>0</v>
      </c>
      <c r="T51" s="91">
        <f t="shared" si="2"/>
        <v>106.325</v>
      </c>
    </row>
    <row r="52" spans="1:20" ht="14.25">
      <c r="A52" s="10" t="s">
        <v>42</v>
      </c>
      <c r="B52" s="3">
        <v>117288</v>
      </c>
      <c r="C52" s="3">
        <v>2344</v>
      </c>
      <c r="D52" s="3">
        <v>119632</v>
      </c>
      <c r="E52" s="3">
        <v>133888</v>
      </c>
      <c r="F52" s="3">
        <v>3742</v>
      </c>
      <c r="G52" s="3">
        <v>137630</v>
      </c>
      <c r="H52" s="4">
        <v>14.153195552827228</v>
      </c>
      <c r="I52" s="4">
        <v>59.641638225255974</v>
      </c>
      <c r="J52" s="5">
        <v>15.04446970710178</v>
      </c>
      <c r="L52" s="88">
        <f t="shared" si="6"/>
        <v>58644</v>
      </c>
      <c r="M52" s="88">
        <f t="shared" si="6"/>
        <v>1172</v>
      </c>
      <c r="N52" s="89">
        <f t="shared" si="7"/>
        <v>66944</v>
      </c>
      <c r="O52" s="89">
        <f t="shared" si="7"/>
        <v>1871</v>
      </c>
      <c r="P52" s="90">
        <f t="shared" si="8"/>
        <v>8300</v>
      </c>
      <c r="Q52" s="90">
        <f t="shared" si="8"/>
        <v>699</v>
      </c>
      <c r="R52" s="91">
        <f t="shared" si="0"/>
        <v>557.8666666666667</v>
      </c>
      <c r="S52" s="91">
        <f t="shared" si="1"/>
        <v>15.591666666666667</v>
      </c>
      <c r="T52" s="91">
        <f t="shared" si="2"/>
        <v>573.4583333333334</v>
      </c>
    </row>
    <row r="53" spans="1:20" ht="14.25">
      <c r="A53" s="6" t="s">
        <v>68</v>
      </c>
      <c r="B53" s="7">
        <v>204376</v>
      </c>
      <c r="C53" s="7">
        <v>10082</v>
      </c>
      <c r="D53" s="7">
        <v>214458</v>
      </c>
      <c r="E53" s="7">
        <v>275005</v>
      </c>
      <c r="F53" s="7">
        <v>7455</v>
      </c>
      <c r="G53" s="7">
        <v>282460</v>
      </c>
      <c r="H53" s="8">
        <v>34.558363017184014</v>
      </c>
      <c r="I53" s="8">
        <v>-26.056338028169012</v>
      </c>
      <c r="J53" s="9">
        <v>31.708772813324753</v>
      </c>
      <c r="L53" s="88">
        <f t="shared" si="6"/>
        <v>102188</v>
      </c>
      <c r="M53" s="88">
        <f t="shared" si="6"/>
        <v>5041</v>
      </c>
      <c r="N53" s="89">
        <f t="shared" si="7"/>
        <v>137502.5</v>
      </c>
      <c r="O53" s="89">
        <f t="shared" si="7"/>
        <v>3727.5</v>
      </c>
      <c r="P53" s="90">
        <f t="shared" si="8"/>
        <v>35314.5</v>
      </c>
      <c r="Q53" s="90">
        <f t="shared" si="8"/>
        <v>-1313.5</v>
      </c>
      <c r="R53" s="91">
        <f t="shared" si="0"/>
        <v>1145.8541666666667</v>
      </c>
      <c r="S53" s="91">
        <f t="shared" si="1"/>
        <v>31.0625</v>
      </c>
      <c r="T53" s="91">
        <f t="shared" si="2"/>
        <v>1176.9166666666667</v>
      </c>
    </row>
    <row r="54" spans="1:20" ht="14.25">
      <c r="A54" s="10" t="s">
        <v>43</v>
      </c>
      <c r="B54" s="3">
        <v>102445</v>
      </c>
      <c r="C54" s="3">
        <v>0</v>
      </c>
      <c r="D54" s="3">
        <v>102445</v>
      </c>
      <c r="E54" s="3">
        <v>139558</v>
      </c>
      <c r="F54" s="3">
        <v>0</v>
      </c>
      <c r="G54" s="3">
        <v>139558</v>
      </c>
      <c r="H54" s="4">
        <v>36.22724388696374</v>
      </c>
      <c r="I54" s="4">
        <v>0</v>
      </c>
      <c r="J54" s="5">
        <v>36.22724388696374</v>
      </c>
      <c r="L54" s="88">
        <f t="shared" si="6"/>
        <v>51222.5</v>
      </c>
      <c r="M54" s="88">
        <f t="shared" si="6"/>
        <v>0</v>
      </c>
      <c r="N54" s="89">
        <f t="shared" si="7"/>
        <v>69779</v>
      </c>
      <c r="O54" s="89">
        <f t="shared" si="7"/>
        <v>0</v>
      </c>
      <c r="P54" s="90">
        <f t="shared" si="8"/>
        <v>18556.5</v>
      </c>
      <c r="Q54" s="90">
        <f t="shared" si="8"/>
        <v>0</v>
      </c>
      <c r="R54" s="91">
        <f t="shared" si="0"/>
        <v>581.4916666666667</v>
      </c>
      <c r="S54" s="91">
        <f t="shared" si="1"/>
        <v>0</v>
      </c>
      <c r="T54" s="91">
        <f t="shared" si="2"/>
        <v>581.4916666666667</v>
      </c>
    </row>
    <row r="55" spans="1:20" ht="14.25">
      <c r="A55" s="6" t="s">
        <v>61</v>
      </c>
      <c r="B55" s="7">
        <v>9642</v>
      </c>
      <c r="C55" s="7">
        <v>633</v>
      </c>
      <c r="D55" s="7">
        <v>10275</v>
      </c>
      <c r="E55" s="7">
        <v>10353</v>
      </c>
      <c r="F55" s="7">
        <v>1062</v>
      </c>
      <c r="G55" s="7">
        <v>11415</v>
      </c>
      <c r="H55" s="8">
        <v>7.373988799004357</v>
      </c>
      <c r="I55" s="8">
        <v>67.77251184834124</v>
      </c>
      <c r="J55" s="9">
        <v>11.094890510948906</v>
      </c>
      <c r="L55" s="88">
        <f t="shared" si="6"/>
        <v>4821</v>
      </c>
      <c r="M55" s="88">
        <f t="shared" si="6"/>
        <v>316.5</v>
      </c>
      <c r="N55" s="89">
        <f t="shared" si="7"/>
        <v>5176.5</v>
      </c>
      <c r="O55" s="89">
        <f t="shared" si="7"/>
        <v>531</v>
      </c>
      <c r="P55" s="90">
        <f t="shared" si="8"/>
        <v>355.5</v>
      </c>
      <c r="Q55" s="90">
        <f t="shared" si="8"/>
        <v>214.5</v>
      </c>
      <c r="R55" s="91">
        <f t="shared" si="0"/>
        <v>43.1375</v>
      </c>
      <c r="S55" s="91">
        <f t="shared" si="1"/>
        <v>4.425</v>
      </c>
      <c r="T55" s="91">
        <f t="shared" si="2"/>
        <v>47.5625</v>
      </c>
    </row>
    <row r="56" spans="1:20" ht="14.25">
      <c r="A56" s="10" t="s">
        <v>44</v>
      </c>
      <c r="B56" s="3">
        <v>39353</v>
      </c>
      <c r="C56" s="3">
        <v>1081</v>
      </c>
      <c r="D56" s="3">
        <v>40434</v>
      </c>
      <c r="E56" s="3">
        <v>51067</v>
      </c>
      <c r="F56" s="3">
        <v>1096</v>
      </c>
      <c r="G56" s="3">
        <v>52163</v>
      </c>
      <c r="H56" s="4">
        <v>29.766472695855462</v>
      </c>
      <c r="I56" s="4">
        <v>1.3876040703052728</v>
      </c>
      <c r="J56" s="5">
        <v>29.007765741702528</v>
      </c>
      <c r="L56" s="88">
        <f t="shared" si="6"/>
        <v>19676.5</v>
      </c>
      <c r="M56" s="88">
        <f t="shared" si="6"/>
        <v>540.5</v>
      </c>
      <c r="N56" s="89">
        <f t="shared" si="7"/>
        <v>25533.5</v>
      </c>
      <c r="O56" s="89">
        <f t="shared" si="7"/>
        <v>548</v>
      </c>
      <c r="P56" s="90">
        <f t="shared" si="8"/>
        <v>5857</v>
      </c>
      <c r="Q56" s="90">
        <f t="shared" si="8"/>
        <v>7.5</v>
      </c>
      <c r="R56" s="91">
        <f t="shared" si="0"/>
        <v>212.77916666666667</v>
      </c>
      <c r="S56" s="91">
        <f t="shared" si="1"/>
        <v>4.566666666666666</v>
      </c>
      <c r="T56" s="91">
        <f t="shared" si="2"/>
        <v>217.34583333333333</v>
      </c>
    </row>
    <row r="57" spans="1:20" ht="14.25">
      <c r="A57" s="6" t="s">
        <v>45</v>
      </c>
      <c r="B57" s="7">
        <v>0</v>
      </c>
      <c r="C57" s="7">
        <v>0</v>
      </c>
      <c r="D57" s="7">
        <v>0</v>
      </c>
      <c r="E57" s="7">
        <v>0</v>
      </c>
      <c r="F57" s="7">
        <v>0</v>
      </c>
      <c r="G57" s="7">
        <v>0</v>
      </c>
      <c r="H57" s="8">
        <v>0</v>
      </c>
      <c r="I57" s="8">
        <v>0</v>
      </c>
      <c r="J57" s="9">
        <v>0</v>
      </c>
      <c r="L57" s="88">
        <f t="shared" si="6"/>
        <v>0</v>
      </c>
      <c r="M57" s="88">
        <f t="shared" si="6"/>
        <v>0</v>
      </c>
      <c r="N57" s="89">
        <f t="shared" si="7"/>
        <v>0</v>
      </c>
      <c r="O57" s="89">
        <f t="shared" si="7"/>
        <v>0</v>
      </c>
      <c r="P57" s="90">
        <f t="shared" si="8"/>
        <v>0</v>
      </c>
      <c r="Q57" s="90">
        <f t="shared" si="8"/>
        <v>0</v>
      </c>
      <c r="R57" s="91">
        <f t="shared" si="0"/>
        <v>0</v>
      </c>
      <c r="S57" s="91">
        <f t="shared" si="1"/>
        <v>0</v>
      </c>
      <c r="T57" s="91">
        <f t="shared" si="2"/>
        <v>0</v>
      </c>
    </row>
    <row r="58" spans="1:20" ht="14.25">
      <c r="A58" s="10" t="s">
        <v>46</v>
      </c>
      <c r="B58" s="3">
        <v>467074</v>
      </c>
      <c r="C58" s="3">
        <v>1158</v>
      </c>
      <c r="D58" s="3">
        <v>468232</v>
      </c>
      <c r="E58" s="3">
        <v>548734</v>
      </c>
      <c r="F58" s="3">
        <v>1893</v>
      </c>
      <c r="G58" s="3">
        <v>550627</v>
      </c>
      <c r="H58" s="4">
        <v>17.48331099568805</v>
      </c>
      <c r="I58" s="4">
        <v>63.47150259067358</v>
      </c>
      <c r="J58" s="5">
        <v>17.59704590886569</v>
      </c>
      <c r="L58" s="88">
        <f t="shared" si="6"/>
        <v>233537</v>
      </c>
      <c r="M58" s="88">
        <f t="shared" si="6"/>
        <v>579</v>
      </c>
      <c r="N58" s="89">
        <f t="shared" si="7"/>
        <v>274367</v>
      </c>
      <c r="O58" s="89">
        <f t="shared" si="7"/>
        <v>946.5</v>
      </c>
      <c r="P58" s="90">
        <f t="shared" si="8"/>
        <v>40830</v>
      </c>
      <c r="Q58" s="90">
        <f t="shared" si="8"/>
        <v>367.5</v>
      </c>
      <c r="R58" s="91">
        <f t="shared" si="0"/>
        <v>2286.391666666667</v>
      </c>
      <c r="S58" s="91">
        <f t="shared" si="1"/>
        <v>7.8875</v>
      </c>
      <c r="T58" s="91">
        <f t="shared" si="2"/>
        <v>2294.2791666666667</v>
      </c>
    </row>
    <row r="59" spans="1:20" ht="14.25">
      <c r="A59" s="6" t="s">
        <v>74</v>
      </c>
      <c r="B59" s="7">
        <v>9721</v>
      </c>
      <c r="C59" s="7">
        <v>7201</v>
      </c>
      <c r="D59" s="7">
        <v>16922</v>
      </c>
      <c r="E59" s="7">
        <v>12150</v>
      </c>
      <c r="F59" s="7">
        <v>6647</v>
      </c>
      <c r="G59" s="7">
        <v>18797</v>
      </c>
      <c r="H59" s="8">
        <v>24.987141240613106</v>
      </c>
      <c r="I59" s="8">
        <v>-7.69337592001111</v>
      </c>
      <c r="J59" s="9">
        <v>11.080250561399362</v>
      </c>
      <c r="L59" s="88">
        <f t="shared" si="6"/>
        <v>4860.5</v>
      </c>
      <c r="M59" s="88">
        <f t="shared" si="6"/>
        <v>3600.5</v>
      </c>
      <c r="N59" s="89">
        <f t="shared" si="7"/>
        <v>6075</v>
      </c>
      <c r="O59" s="89">
        <f t="shared" si="7"/>
        <v>3323.5</v>
      </c>
      <c r="P59" s="90">
        <f t="shared" si="8"/>
        <v>1214.5</v>
      </c>
      <c r="Q59" s="90">
        <f t="shared" si="8"/>
        <v>-277</v>
      </c>
      <c r="R59" s="91">
        <f t="shared" si="0"/>
        <v>50.625</v>
      </c>
      <c r="S59" s="91">
        <f t="shared" si="1"/>
        <v>27.695833333333333</v>
      </c>
      <c r="T59" s="91">
        <f t="shared" si="2"/>
        <v>78.32083333333333</v>
      </c>
    </row>
    <row r="60" spans="1:20" ht="14.25">
      <c r="A60" s="10" t="s">
        <v>75</v>
      </c>
      <c r="B60" s="3">
        <v>5453</v>
      </c>
      <c r="C60" s="3">
        <v>17015</v>
      </c>
      <c r="D60" s="3">
        <v>22468</v>
      </c>
      <c r="E60" s="3">
        <v>7585</v>
      </c>
      <c r="F60" s="3">
        <v>21026</v>
      </c>
      <c r="G60" s="3">
        <v>28611</v>
      </c>
      <c r="H60" s="4">
        <v>39.097744360902254</v>
      </c>
      <c r="I60" s="4">
        <v>23.57331766088745</v>
      </c>
      <c r="J60" s="5">
        <v>27.341107352679366</v>
      </c>
      <c r="L60" s="88">
        <f t="shared" si="6"/>
        <v>2726.5</v>
      </c>
      <c r="M60" s="88">
        <f t="shared" si="6"/>
        <v>8507.5</v>
      </c>
      <c r="N60" s="89">
        <f t="shared" si="7"/>
        <v>3792.5</v>
      </c>
      <c r="O60" s="89">
        <f t="shared" si="7"/>
        <v>10513</v>
      </c>
      <c r="P60" s="90">
        <f t="shared" si="8"/>
        <v>1066</v>
      </c>
      <c r="Q60" s="90">
        <f t="shared" si="8"/>
        <v>2005.5</v>
      </c>
      <c r="R60" s="91">
        <f t="shared" si="0"/>
        <v>31.604166666666668</v>
      </c>
      <c r="S60" s="91">
        <f t="shared" si="1"/>
        <v>87.60833333333333</v>
      </c>
      <c r="T60" s="91">
        <f t="shared" si="2"/>
        <v>119.2125</v>
      </c>
    </row>
    <row r="61" spans="1:20" ht="14.25">
      <c r="A61" s="11" t="s">
        <v>47</v>
      </c>
      <c r="B61" s="12">
        <f>+B62-SUM(B60+B59+B32+B20+B10+B6+B5)</f>
        <v>14380622</v>
      </c>
      <c r="C61" s="12">
        <f>+C62-SUM(C60+C59+C32+C20+C10+C6+C5)</f>
        <v>4814778</v>
      </c>
      <c r="D61" s="12">
        <f>+D62-SUM(D60+D59+D32+D20+D10+D6+D5)</f>
        <v>19195400</v>
      </c>
      <c r="E61" s="12">
        <f>+E62-SUM(E60+E59+E32+E20+E10+E6+E5)</f>
        <v>17782785</v>
      </c>
      <c r="F61" s="12">
        <f>+F62-SUM(F60+F59+F32+F20+F10+F6+F5)</f>
        <v>6716623</v>
      </c>
      <c r="G61" s="12">
        <f>+G62-SUM(G60+G59+G32+G20+G10+G6+G5)</f>
        <v>24499408</v>
      </c>
      <c r="H61" s="13">
        <f aca="true" t="shared" si="9" ref="H61:J62">+_xlfn.IFERROR(((E61-B61)/B61)*100,0)</f>
        <v>23.65796834100778</v>
      </c>
      <c r="I61" s="13">
        <f t="shared" si="9"/>
        <v>39.50015971660583</v>
      </c>
      <c r="J61" s="13">
        <f t="shared" si="9"/>
        <v>27.63166175229482</v>
      </c>
      <c r="L61" s="92">
        <f>B61/2</f>
        <v>7190311</v>
      </c>
      <c r="M61" s="92">
        <f>C61/2</f>
        <v>2407389</v>
      </c>
      <c r="N61" s="92">
        <f>E61/2</f>
        <v>8891392.5</v>
      </c>
      <c r="O61" s="92">
        <f>F61/2</f>
        <v>3358311.5</v>
      </c>
      <c r="P61" s="92">
        <f>N61-L61</f>
        <v>1701081.5</v>
      </c>
      <c r="Q61" s="92">
        <f>O61-M61</f>
        <v>950922.5</v>
      </c>
      <c r="R61" s="92">
        <f>N61/120</f>
        <v>74094.9375</v>
      </c>
      <c r="S61" s="92">
        <f>O61/120</f>
        <v>27985.929166666665</v>
      </c>
      <c r="T61" s="92">
        <f t="shared" si="2"/>
        <v>102080.86666666667</v>
      </c>
    </row>
    <row r="62" spans="1:20" ht="14.25">
      <c r="A62" s="14" t="s">
        <v>48</v>
      </c>
      <c r="B62" s="15">
        <f>SUM(B4:B60)</f>
        <v>23522879</v>
      </c>
      <c r="C62" s="15">
        <f>SUM(C4:C60)</f>
        <v>26416824</v>
      </c>
      <c r="D62" s="15">
        <f>SUM(D4:D60)</f>
        <v>49939703</v>
      </c>
      <c r="E62" s="15">
        <f>SUM(E4:E60)</f>
        <v>28950375</v>
      </c>
      <c r="F62" s="15">
        <f>SUM(F4:F60)</f>
        <v>32868310</v>
      </c>
      <c r="G62" s="15">
        <f>SUM(G4:G60)</f>
        <v>61818685</v>
      </c>
      <c r="H62" s="16">
        <f t="shared" si="9"/>
        <v>23.073264118733086</v>
      </c>
      <c r="I62" s="16">
        <f t="shared" si="9"/>
        <v>24.421883569349593</v>
      </c>
      <c r="J62" s="16">
        <f t="shared" si="9"/>
        <v>23.786649271822863</v>
      </c>
      <c r="L62" s="93">
        <f>B62/2</f>
        <v>11761439.5</v>
      </c>
      <c r="M62" s="93">
        <f>C62/2</f>
        <v>13208412</v>
      </c>
      <c r="N62" s="93">
        <f>E62/2</f>
        <v>14475187.5</v>
      </c>
      <c r="O62" s="93">
        <f>F62/2</f>
        <v>16434155</v>
      </c>
      <c r="P62" s="93">
        <f>N62-L62</f>
        <v>2713748</v>
      </c>
      <c r="Q62" s="93">
        <f>O62-M62</f>
        <v>3225743</v>
      </c>
      <c r="R62" s="93">
        <f>N62/120</f>
        <v>120626.5625</v>
      </c>
      <c r="S62" s="93">
        <f>O62/120</f>
        <v>136951.29166666666</v>
      </c>
      <c r="T62" s="93">
        <f t="shared" si="2"/>
        <v>257577.85416666666</v>
      </c>
    </row>
    <row r="63" spans="1:10" ht="14.25">
      <c r="A63" s="11" t="s">
        <v>52</v>
      </c>
      <c r="B63" s="12"/>
      <c r="C63" s="12"/>
      <c r="D63" s="12">
        <v>116426</v>
      </c>
      <c r="E63" s="12"/>
      <c r="F63" s="12"/>
      <c r="G63" s="12">
        <v>57572</v>
      </c>
      <c r="H63" s="13"/>
      <c r="I63" s="13"/>
      <c r="J63" s="13">
        <f>+_xlfn.IFERROR(((G63-D63)/D63)*100,0)</f>
        <v>-50.550564306941745</v>
      </c>
    </row>
    <row r="64" spans="1:10" ht="14.25">
      <c r="A64" s="11" t="s">
        <v>53</v>
      </c>
      <c r="B64" s="12"/>
      <c r="C64" s="12"/>
      <c r="D64" s="32">
        <v>19767</v>
      </c>
      <c r="E64" s="12"/>
      <c r="F64" s="12"/>
      <c r="G64" s="12">
        <v>2837</v>
      </c>
      <c r="H64" s="13"/>
      <c r="I64" s="13"/>
      <c r="J64" s="13">
        <f>+_xlfn.IFERROR(((G64-D64)/D64)*100,0)</f>
        <v>-85.64779683310569</v>
      </c>
    </row>
    <row r="65" spans="1:10" ht="15" thickBot="1">
      <c r="A65" s="18" t="s">
        <v>54</v>
      </c>
      <c r="B65" s="19"/>
      <c r="C65" s="19"/>
      <c r="D65" s="19">
        <v>136193</v>
      </c>
      <c r="E65" s="19"/>
      <c r="F65" s="19"/>
      <c r="G65" s="19">
        <v>60409</v>
      </c>
      <c r="H65" s="70">
        <f>+_xlfn.IFERROR(((G65-D65)/D65)*100,0)</f>
        <v>-55.64456323012196</v>
      </c>
      <c r="I65" s="70"/>
      <c r="J65" s="71"/>
    </row>
    <row r="66" spans="1:10" ht="15" thickBot="1">
      <c r="A66" s="20" t="s">
        <v>55</v>
      </c>
      <c r="B66" s="33"/>
      <c r="C66" s="33"/>
      <c r="D66" s="33">
        <f>+D62+D65</f>
        <v>50075896</v>
      </c>
      <c r="E66" s="21"/>
      <c r="F66" s="21"/>
      <c r="G66" s="21">
        <f>+G62+G65</f>
        <v>61879094</v>
      </c>
      <c r="H66" s="74">
        <f>+_xlfn.IFERROR(((G66-D66)/D66)*100,0)</f>
        <v>23.570617687999032</v>
      </c>
      <c r="I66" s="74"/>
      <c r="J66" s="75"/>
    </row>
    <row r="67" spans="1:10" ht="49.5" customHeight="1">
      <c r="A67" s="61" t="s">
        <v>62</v>
      </c>
      <c r="B67" s="61"/>
      <c r="C67" s="61"/>
      <c r="D67" s="61"/>
      <c r="E67" s="61"/>
      <c r="F67" s="61"/>
      <c r="G67" s="61"/>
      <c r="H67" s="61"/>
      <c r="I67" s="61"/>
      <c r="J67" s="61"/>
    </row>
    <row r="68" ht="14.25">
      <c r="A68" s="39" t="s">
        <v>63</v>
      </c>
    </row>
  </sheetData>
  <sheetProtection/>
  <mergeCells count="13">
    <mergeCell ref="R1:T2"/>
    <mergeCell ref="L2:Q2"/>
    <mergeCell ref="L3:M3"/>
    <mergeCell ref="N3:O3"/>
    <mergeCell ref="P3:Q3"/>
    <mergeCell ref="H66:J66"/>
    <mergeCell ref="A67:J67"/>
    <mergeCell ref="A1:J1"/>
    <mergeCell ref="A2:A3"/>
    <mergeCell ref="B2:D2"/>
    <mergeCell ref="E2:G2"/>
    <mergeCell ref="H2:J2"/>
    <mergeCell ref="H65:J65"/>
  </mergeCells>
  <conditionalFormatting sqref="B4:J60">
    <cfRule type="cellIs" priority="1" dxfId="0" operator="equal">
      <formula>0</formula>
    </cfRule>
  </conditionalFormatting>
  <printOptions horizontalCentered="1" verticalCentered="1"/>
  <pageMargins left="0.1968503937007874" right="0" top="0.15748031496062992" bottom="0.15748031496062992" header="0.31496062992125984" footer="0.31496062992125984"/>
  <pageSetup fitToHeight="1" fitToWidth="1" horizontalDpi="600" verticalDpi="600" orientation="portrait" paperSize="9" scale="59" r:id="rId1"/>
</worksheet>
</file>

<file path=xl/worksheets/sheet2.xml><?xml version="1.0" encoding="utf-8"?>
<worksheet xmlns="http://schemas.openxmlformats.org/spreadsheetml/2006/main" xmlns:r="http://schemas.openxmlformats.org/officeDocument/2006/relationships">
  <sheetPr>
    <pageSetUpPr fitToPage="1"/>
  </sheetPr>
  <dimension ref="A1:K72"/>
  <sheetViews>
    <sheetView zoomScale="77" zoomScaleNormal="77" zoomScalePageLayoutView="0" workbookViewId="0" topLeftCell="A31">
      <selection activeCell="H64" sqref="H64:J64"/>
    </sheetView>
  </sheetViews>
  <sheetFormatPr defaultColWidth="9.140625" defaultRowHeight="15"/>
  <cols>
    <col min="1" max="1" width="36.7109375" style="0" bestFit="1" customWidth="1"/>
    <col min="2" max="10" width="14.28125" style="0" customWidth="1"/>
  </cols>
  <sheetData>
    <row r="1" spans="1:10" ht="22.5" customHeight="1">
      <c r="A1" s="62" t="s">
        <v>0</v>
      </c>
      <c r="B1" s="63"/>
      <c r="C1" s="63"/>
      <c r="D1" s="63"/>
      <c r="E1" s="63"/>
      <c r="F1" s="63"/>
      <c r="G1" s="63"/>
      <c r="H1" s="63"/>
      <c r="I1" s="63"/>
      <c r="J1" s="64"/>
    </row>
    <row r="2" spans="1:10" ht="27" customHeight="1">
      <c r="A2" s="65" t="s">
        <v>1</v>
      </c>
      <c r="B2" s="67" t="s">
        <v>78</v>
      </c>
      <c r="C2" s="67"/>
      <c r="D2" s="67"/>
      <c r="E2" s="67" t="s">
        <v>79</v>
      </c>
      <c r="F2" s="67"/>
      <c r="G2" s="67"/>
      <c r="H2" s="68" t="s">
        <v>77</v>
      </c>
      <c r="I2" s="68"/>
      <c r="J2" s="69"/>
    </row>
    <row r="3" spans="1:10" ht="14.25">
      <c r="A3" s="66"/>
      <c r="B3" s="1" t="s">
        <v>2</v>
      </c>
      <c r="C3" s="1" t="s">
        <v>3</v>
      </c>
      <c r="D3" s="1" t="s">
        <v>4</v>
      </c>
      <c r="E3" s="1" t="s">
        <v>2</v>
      </c>
      <c r="F3" s="1" t="s">
        <v>3</v>
      </c>
      <c r="G3" s="1" t="s">
        <v>4</v>
      </c>
      <c r="H3" s="1" t="s">
        <v>2</v>
      </c>
      <c r="I3" s="1" t="s">
        <v>3</v>
      </c>
      <c r="J3" s="2" t="s">
        <v>4</v>
      </c>
    </row>
    <row r="4" spans="1:10" ht="14.25">
      <c r="A4" s="10" t="s">
        <v>5</v>
      </c>
      <c r="B4" s="3">
        <v>5215</v>
      </c>
      <c r="C4" s="3">
        <v>2905</v>
      </c>
      <c r="D4" s="3">
        <v>8120</v>
      </c>
      <c r="E4" s="3">
        <v>4827</v>
      </c>
      <c r="F4" s="3">
        <v>3245</v>
      </c>
      <c r="G4" s="3">
        <v>8072</v>
      </c>
      <c r="H4" s="4">
        <v>-7.440076701821669</v>
      </c>
      <c r="I4" s="4">
        <v>11.703958691910499</v>
      </c>
      <c r="J4" s="5">
        <v>-0.5911330049261084</v>
      </c>
    </row>
    <row r="5" spans="1:10" ht="14.25">
      <c r="A5" s="6" t="s">
        <v>69</v>
      </c>
      <c r="B5" s="7">
        <v>35791</v>
      </c>
      <c r="C5" s="7">
        <v>109939</v>
      </c>
      <c r="D5" s="7">
        <v>145730</v>
      </c>
      <c r="E5" s="7">
        <v>36615</v>
      </c>
      <c r="F5" s="7">
        <v>126413</v>
      </c>
      <c r="G5" s="7">
        <v>163028</v>
      </c>
      <c r="H5" s="8">
        <v>2.3022547567824314</v>
      </c>
      <c r="I5" s="8">
        <v>14.984673318840446</v>
      </c>
      <c r="J5" s="9">
        <v>11.869896383723324</v>
      </c>
    </row>
    <row r="6" spans="1:10" ht="14.25">
      <c r="A6" s="10" t="s">
        <v>70</v>
      </c>
      <c r="B6" s="3">
        <v>31571</v>
      </c>
      <c r="C6" s="3">
        <v>34346</v>
      </c>
      <c r="D6" s="3">
        <v>65917</v>
      </c>
      <c r="E6" s="3">
        <v>35182</v>
      </c>
      <c r="F6" s="3">
        <v>41363</v>
      </c>
      <c r="G6" s="3">
        <v>76545</v>
      </c>
      <c r="H6" s="4">
        <v>11.43771182414241</v>
      </c>
      <c r="I6" s="4">
        <v>20.43032667559541</v>
      </c>
      <c r="J6" s="5">
        <v>16.123306582520442</v>
      </c>
    </row>
    <row r="7" spans="1:10" ht="14.25">
      <c r="A7" s="6" t="s">
        <v>6</v>
      </c>
      <c r="B7" s="7">
        <v>20974</v>
      </c>
      <c r="C7" s="7">
        <v>5306</v>
      </c>
      <c r="D7" s="7">
        <v>26280</v>
      </c>
      <c r="E7" s="7">
        <v>22919</v>
      </c>
      <c r="F7" s="7">
        <v>7570</v>
      </c>
      <c r="G7" s="7">
        <v>30489</v>
      </c>
      <c r="H7" s="8">
        <v>9.273386097072565</v>
      </c>
      <c r="I7" s="8">
        <v>42.66867696946853</v>
      </c>
      <c r="J7" s="9">
        <v>16.01598173515982</v>
      </c>
    </row>
    <row r="8" spans="1:10" ht="14.25">
      <c r="A8" s="10" t="s">
        <v>7</v>
      </c>
      <c r="B8" s="3">
        <v>14001</v>
      </c>
      <c r="C8" s="3">
        <v>5081</v>
      </c>
      <c r="D8" s="3">
        <v>19082</v>
      </c>
      <c r="E8" s="3">
        <v>14735</v>
      </c>
      <c r="F8" s="3">
        <v>6615</v>
      </c>
      <c r="G8" s="3">
        <v>21350</v>
      </c>
      <c r="H8" s="4">
        <v>5.242482679808584</v>
      </c>
      <c r="I8" s="4">
        <v>30.19090730171226</v>
      </c>
      <c r="J8" s="5">
        <v>11.885546588407923</v>
      </c>
    </row>
    <row r="9" spans="1:10" ht="14.25">
      <c r="A9" s="6" t="s">
        <v>8</v>
      </c>
      <c r="B9" s="7">
        <v>13682</v>
      </c>
      <c r="C9" s="7">
        <v>20718</v>
      </c>
      <c r="D9" s="7">
        <v>34400</v>
      </c>
      <c r="E9" s="7">
        <v>14927</v>
      </c>
      <c r="F9" s="7">
        <v>25626</v>
      </c>
      <c r="G9" s="7">
        <v>40553</v>
      </c>
      <c r="H9" s="8">
        <v>9.099546849875749</v>
      </c>
      <c r="I9" s="8">
        <v>23.689545322907616</v>
      </c>
      <c r="J9" s="9">
        <v>17.88662790697674</v>
      </c>
    </row>
    <row r="10" spans="1:10" ht="14.25">
      <c r="A10" s="10" t="s">
        <v>71</v>
      </c>
      <c r="B10" s="3">
        <v>1079</v>
      </c>
      <c r="C10" s="3">
        <v>448</v>
      </c>
      <c r="D10" s="3">
        <v>1527</v>
      </c>
      <c r="E10" s="3">
        <v>1155</v>
      </c>
      <c r="F10" s="3">
        <v>515</v>
      </c>
      <c r="G10" s="3">
        <v>1670</v>
      </c>
      <c r="H10" s="4">
        <v>7.0435588507877664</v>
      </c>
      <c r="I10" s="4">
        <v>14.955357142857142</v>
      </c>
      <c r="J10" s="5">
        <v>9.364767518009169</v>
      </c>
    </row>
    <row r="11" spans="1:10" ht="14.25">
      <c r="A11" s="6" t="s">
        <v>9</v>
      </c>
      <c r="B11" s="7">
        <v>5380</v>
      </c>
      <c r="C11" s="7">
        <v>1516</v>
      </c>
      <c r="D11" s="7">
        <v>6896</v>
      </c>
      <c r="E11" s="7">
        <v>5012</v>
      </c>
      <c r="F11" s="7">
        <v>1722</v>
      </c>
      <c r="G11" s="7">
        <v>6734</v>
      </c>
      <c r="H11" s="8">
        <v>-6.840148698884758</v>
      </c>
      <c r="I11" s="8">
        <v>13.588390501319262</v>
      </c>
      <c r="J11" s="9">
        <v>-2.349187935034803</v>
      </c>
    </row>
    <row r="12" spans="1:10" ht="14.25">
      <c r="A12" s="10" t="s">
        <v>10</v>
      </c>
      <c r="B12" s="3">
        <v>4219</v>
      </c>
      <c r="C12" s="3">
        <v>628</v>
      </c>
      <c r="D12" s="3">
        <v>4847</v>
      </c>
      <c r="E12" s="3">
        <v>4846</v>
      </c>
      <c r="F12" s="3">
        <v>750</v>
      </c>
      <c r="G12" s="3">
        <v>5596</v>
      </c>
      <c r="H12" s="4">
        <v>14.861341550130364</v>
      </c>
      <c r="I12" s="4">
        <v>19.426751592356688</v>
      </c>
      <c r="J12" s="5">
        <v>15.45285743759026</v>
      </c>
    </row>
    <row r="13" spans="1:10" ht="14.25">
      <c r="A13" s="6" t="s">
        <v>11</v>
      </c>
      <c r="B13" s="7">
        <v>11995</v>
      </c>
      <c r="C13" s="7">
        <v>2356</v>
      </c>
      <c r="D13" s="7">
        <v>14351</v>
      </c>
      <c r="E13" s="7">
        <v>12662</v>
      </c>
      <c r="F13" s="7">
        <v>2257</v>
      </c>
      <c r="G13" s="7">
        <v>14919</v>
      </c>
      <c r="H13" s="8">
        <v>5.560650270946228</v>
      </c>
      <c r="I13" s="8">
        <v>-4.202037351443124</v>
      </c>
      <c r="J13" s="9">
        <v>3.957912340603442</v>
      </c>
    </row>
    <row r="14" spans="1:10" ht="14.25">
      <c r="A14" s="10" t="s">
        <v>12</v>
      </c>
      <c r="B14" s="3">
        <v>5192</v>
      </c>
      <c r="C14" s="3">
        <v>774</v>
      </c>
      <c r="D14" s="3">
        <v>5966</v>
      </c>
      <c r="E14" s="3">
        <v>5646</v>
      </c>
      <c r="F14" s="3">
        <v>814</v>
      </c>
      <c r="G14" s="3">
        <v>6460</v>
      </c>
      <c r="H14" s="4">
        <v>8.7442218798151</v>
      </c>
      <c r="I14" s="4">
        <v>5.167958656330749</v>
      </c>
      <c r="J14" s="5">
        <v>8.280254777070063</v>
      </c>
    </row>
    <row r="15" spans="1:10" ht="14.25">
      <c r="A15" s="6" t="s">
        <v>13</v>
      </c>
      <c r="B15" s="7">
        <v>2279</v>
      </c>
      <c r="C15" s="7">
        <v>60</v>
      </c>
      <c r="D15" s="7">
        <v>2339</v>
      </c>
      <c r="E15" s="7">
        <v>2511</v>
      </c>
      <c r="F15" s="7">
        <v>44</v>
      </c>
      <c r="G15" s="7">
        <v>2555</v>
      </c>
      <c r="H15" s="8">
        <v>10.179903466432647</v>
      </c>
      <c r="I15" s="8">
        <v>-26.666666666666668</v>
      </c>
      <c r="J15" s="9">
        <v>9.234715690466011</v>
      </c>
    </row>
    <row r="16" spans="1:10" ht="14.25">
      <c r="A16" s="10" t="s">
        <v>14</v>
      </c>
      <c r="B16" s="3">
        <v>6315</v>
      </c>
      <c r="C16" s="3">
        <v>933</v>
      </c>
      <c r="D16" s="3">
        <v>7248</v>
      </c>
      <c r="E16" s="3">
        <v>6523</v>
      </c>
      <c r="F16" s="3">
        <v>621</v>
      </c>
      <c r="G16" s="3">
        <v>7144</v>
      </c>
      <c r="H16" s="4">
        <v>3.2937450514647666</v>
      </c>
      <c r="I16" s="4">
        <v>-33.440514469453376</v>
      </c>
      <c r="J16" s="5">
        <v>-1.434878587196468</v>
      </c>
    </row>
    <row r="17" spans="1:10" ht="14.25">
      <c r="A17" s="6" t="s">
        <v>15</v>
      </c>
      <c r="B17" s="7">
        <v>1844</v>
      </c>
      <c r="C17" s="7">
        <v>64</v>
      </c>
      <c r="D17" s="7">
        <v>1908</v>
      </c>
      <c r="E17" s="7">
        <v>908</v>
      </c>
      <c r="F17" s="7">
        <v>11</v>
      </c>
      <c r="G17" s="7">
        <v>919</v>
      </c>
      <c r="H17" s="8">
        <v>-50.759219088937094</v>
      </c>
      <c r="I17" s="8">
        <v>-82.8125</v>
      </c>
      <c r="J17" s="9">
        <v>-51.83438155136268</v>
      </c>
    </row>
    <row r="18" spans="1:10" ht="14.25">
      <c r="A18" s="10" t="s">
        <v>16</v>
      </c>
      <c r="B18" s="3">
        <v>574</v>
      </c>
      <c r="C18" s="3">
        <v>14</v>
      </c>
      <c r="D18" s="3">
        <v>588</v>
      </c>
      <c r="E18" s="3">
        <v>690</v>
      </c>
      <c r="F18" s="3">
        <v>12</v>
      </c>
      <c r="G18" s="3">
        <v>702</v>
      </c>
      <c r="H18" s="4">
        <v>20.209059233449477</v>
      </c>
      <c r="I18" s="4">
        <v>-14.285714285714285</v>
      </c>
      <c r="J18" s="5">
        <v>19.387755102040817</v>
      </c>
    </row>
    <row r="19" spans="1:10" ht="14.25">
      <c r="A19" s="6" t="s">
        <v>17</v>
      </c>
      <c r="B19" s="7">
        <v>303</v>
      </c>
      <c r="C19" s="7">
        <v>39</v>
      </c>
      <c r="D19" s="7">
        <v>342</v>
      </c>
      <c r="E19" s="7">
        <v>355</v>
      </c>
      <c r="F19" s="7">
        <v>41</v>
      </c>
      <c r="G19" s="7">
        <v>396</v>
      </c>
      <c r="H19" s="8">
        <v>17.16171617161716</v>
      </c>
      <c r="I19" s="8">
        <v>5.128205128205128</v>
      </c>
      <c r="J19" s="9">
        <v>15.789473684210526</v>
      </c>
    </row>
    <row r="20" spans="1:10" ht="14.25">
      <c r="A20" s="10" t="s">
        <v>72</v>
      </c>
      <c r="B20" s="3">
        <v>11200</v>
      </c>
      <c r="C20" s="3">
        <v>0</v>
      </c>
      <c r="D20" s="3">
        <v>11200</v>
      </c>
      <c r="E20" s="3">
        <v>13483</v>
      </c>
      <c r="F20" s="3">
        <v>0</v>
      </c>
      <c r="G20" s="3">
        <v>13483</v>
      </c>
      <c r="H20" s="4">
        <v>20.383928571428573</v>
      </c>
      <c r="I20" s="4">
        <v>0</v>
      </c>
      <c r="J20" s="5">
        <v>20.383928571428573</v>
      </c>
    </row>
    <row r="21" spans="1:10" ht="14.25">
      <c r="A21" s="6" t="s">
        <v>18</v>
      </c>
      <c r="B21" s="7">
        <v>6232</v>
      </c>
      <c r="C21" s="7">
        <v>18</v>
      </c>
      <c r="D21" s="7">
        <v>6250</v>
      </c>
      <c r="E21" s="7">
        <v>6514</v>
      </c>
      <c r="F21" s="7">
        <v>41</v>
      </c>
      <c r="G21" s="7">
        <v>6555</v>
      </c>
      <c r="H21" s="8">
        <v>4.525032092426187</v>
      </c>
      <c r="I21" s="8">
        <v>127.77777777777777</v>
      </c>
      <c r="J21" s="9">
        <v>4.88</v>
      </c>
    </row>
    <row r="22" spans="1:10" ht="14.25">
      <c r="A22" s="10" t="s">
        <v>19</v>
      </c>
      <c r="B22" s="3">
        <v>18</v>
      </c>
      <c r="C22" s="3">
        <v>0</v>
      </c>
      <c r="D22" s="3">
        <v>18</v>
      </c>
      <c r="E22" s="3">
        <v>16</v>
      </c>
      <c r="F22" s="3">
        <v>0</v>
      </c>
      <c r="G22" s="3">
        <v>16</v>
      </c>
      <c r="H22" s="4">
        <v>-11.11111111111111</v>
      </c>
      <c r="I22" s="4">
        <v>0</v>
      </c>
      <c r="J22" s="5">
        <v>-11.11111111111111</v>
      </c>
    </row>
    <row r="23" spans="1:10" ht="14.25">
      <c r="A23" s="6" t="s">
        <v>20</v>
      </c>
      <c r="B23" s="7">
        <v>1112</v>
      </c>
      <c r="C23" s="7">
        <v>9</v>
      </c>
      <c r="D23" s="7">
        <v>1121</v>
      </c>
      <c r="E23" s="7">
        <v>1302</v>
      </c>
      <c r="F23" s="7">
        <v>8</v>
      </c>
      <c r="G23" s="7">
        <v>1310</v>
      </c>
      <c r="H23" s="8">
        <v>17.086330935251798</v>
      </c>
      <c r="I23" s="8">
        <v>-11.11111111111111</v>
      </c>
      <c r="J23" s="9">
        <v>16.859946476360392</v>
      </c>
    </row>
    <row r="24" spans="1:10" ht="14.25">
      <c r="A24" s="10" t="s">
        <v>21</v>
      </c>
      <c r="B24" s="3">
        <v>408</v>
      </c>
      <c r="C24" s="3">
        <v>0</v>
      </c>
      <c r="D24" s="3">
        <v>408</v>
      </c>
      <c r="E24" s="3">
        <v>427</v>
      </c>
      <c r="F24" s="3">
        <v>4</v>
      </c>
      <c r="G24" s="3">
        <v>431</v>
      </c>
      <c r="H24" s="4">
        <v>4.6568627450980395</v>
      </c>
      <c r="I24" s="4">
        <v>0</v>
      </c>
      <c r="J24" s="5">
        <v>5.637254901960785</v>
      </c>
    </row>
    <row r="25" spans="1:10" ht="14.25">
      <c r="A25" s="6" t="s">
        <v>22</v>
      </c>
      <c r="B25" s="7">
        <v>4976</v>
      </c>
      <c r="C25" s="7">
        <v>93</v>
      </c>
      <c r="D25" s="7">
        <v>5069</v>
      </c>
      <c r="E25" s="7">
        <v>5888</v>
      </c>
      <c r="F25" s="7">
        <v>131</v>
      </c>
      <c r="G25" s="7">
        <v>6019</v>
      </c>
      <c r="H25" s="8">
        <v>18.327974276527332</v>
      </c>
      <c r="I25" s="8">
        <v>40.86021505376344</v>
      </c>
      <c r="J25" s="9">
        <v>18.74136910633261</v>
      </c>
    </row>
    <row r="26" spans="1:10" ht="14.25">
      <c r="A26" s="10" t="s">
        <v>23</v>
      </c>
      <c r="B26" s="3">
        <v>1970</v>
      </c>
      <c r="C26" s="3">
        <v>11</v>
      </c>
      <c r="D26" s="3">
        <v>1981</v>
      </c>
      <c r="E26" s="3">
        <v>1164</v>
      </c>
      <c r="F26" s="3">
        <v>16</v>
      </c>
      <c r="G26" s="3">
        <v>1180</v>
      </c>
      <c r="H26" s="4">
        <v>-40.91370558375635</v>
      </c>
      <c r="I26" s="4">
        <v>45.45454545454545</v>
      </c>
      <c r="J26" s="5">
        <v>-40.43412417970722</v>
      </c>
    </row>
    <row r="27" spans="1:10" ht="14.25">
      <c r="A27" s="6" t="s">
        <v>24</v>
      </c>
      <c r="B27" s="7">
        <v>16</v>
      </c>
      <c r="C27" s="7">
        <v>0</v>
      </c>
      <c r="D27" s="7">
        <v>16</v>
      </c>
      <c r="E27" s="7">
        <v>18</v>
      </c>
      <c r="F27" s="7">
        <v>0</v>
      </c>
      <c r="G27" s="7">
        <v>18</v>
      </c>
      <c r="H27" s="8">
        <v>12.5</v>
      </c>
      <c r="I27" s="8">
        <v>0</v>
      </c>
      <c r="J27" s="9">
        <v>12.5</v>
      </c>
    </row>
    <row r="28" spans="1:10" ht="14.25">
      <c r="A28" s="10" t="s">
        <v>25</v>
      </c>
      <c r="B28" s="3">
        <v>1435</v>
      </c>
      <c r="C28" s="3">
        <v>103</v>
      </c>
      <c r="D28" s="3">
        <v>1538</v>
      </c>
      <c r="E28" s="3">
        <v>1665</v>
      </c>
      <c r="F28" s="3">
        <v>118</v>
      </c>
      <c r="G28" s="3">
        <v>1783</v>
      </c>
      <c r="H28" s="4">
        <v>16.02787456445993</v>
      </c>
      <c r="I28" s="4">
        <v>14.563106796116504</v>
      </c>
      <c r="J28" s="5">
        <v>15.929778933680103</v>
      </c>
    </row>
    <row r="29" spans="1:10" ht="14.25">
      <c r="A29" s="6" t="s">
        <v>26</v>
      </c>
      <c r="B29" s="7">
        <v>3771</v>
      </c>
      <c r="C29" s="7">
        <v>261</v>
      </c>
      <c r="D29" s="7">
        <v>4032</v>
      </c>
      <c r="E29" s="7">
        <v>3932</v>
      </c>
      <c r="F29" s="7">
        <v>303</v>
      </c>
      <c r="G29" s="7">
        <v>4235</v>
      </c>
      <c r="H29" s="8">
        <v>4.269424555820738</v>
      </c>
      <c r="I29" s="8">
        <v>16.091954022988507</v>
      </c>
      <c r="J29" s="9">
        <v>5.034722222222222</v>
      </c>
    </row>
    <row r="30" spans="1:10" ht="14.25">
      <c r="A30" s="10" t="s">
        <v>27</v>
      </c>
      <c r="B30" s="3">
        <v>2203</v>
      </c>
      <c r="C30" s="3">
        <v>81</v>
      </c>
      <c r="D30" s="3">
        <v>2284</v>
      </c>
      <c r="E30" s="3">
        <v>2232</v>
      </c>
      <c r="F30" s="3">
        <v>111</v>
      </c>
      <c r="G30" s="3">
        <v>2343</v>
      </c>
      <c r="H30" s="4">
        <v>1.3163867453472538</v>
      </c>
      <c r="I30" s="4">
        <v>37.03703703703704</v>
      </c>
      <c r="J30" s="5">
        <v>2.583187390542907</v>
      </c>
    </row>
    <row r="31" spans="1:10" ht="14.25">
      <c r="A31" s="6" t="s">
        <v>64</v>
      </c>
      <c r="B31" s="7">
        <v>774</v>
      </c>
      <c r="C31" s="7">
        <v>19</v>
      </c>
      <c r="D31" s="7">
        <v>793</v>
      </c>
      <c r="E31" s="7">
        <v>978</v>
      </c>
      <c r="F31" s="7">
        <v>6</v>
      </c>
      <c r="G31" s="7">
        <v>984</v>
      </c>
      <c r="H31" s="8">
        <v>26.356589147286826</v>
      </c>
      <c r="I31" s="8">
        <v>-68.42105263157895</v>
      </c>
      <c r="J31" s="9">
        <v>24.08575031525851</v>
      </c>
    </row>
    <row r="32" spans="1:10" ht="14.25">
      <c r="A32" s="10" t="s">
        <v>73</v>
      </c>
      <c r="B32" s="3">
        <v>1253</v>
      </c>
      <c r="C32" s="3">
        <v>160</v>
      </c>
      <c r="D32" s="3">
        <v>1413</v>
      </c>
      <c r="E32" s="3">
        <v>1390</v>
      </c>
      <c r="F32" s="3">
        <v>210</v>
      </c>
      <c r="G32" s="3">
        <v>1600</v>
      </c>
      <c r="H32" s="4">
        <v>10.933758978451715</v>
      </c>
      <c r="I32" s="4">
        <v>31.25</v>
      </c>
      <c r="J32" s="5">
        <v>13.234253361641896</v>
      </c>
    </row>
    <row r="33" spans="1:10" ht="14.25">
      <c r="A33" s="6" t="s">
        <v>60</v>
      </c>
      <c r="B33" s="7">
        <v>506</v>
      </c>
      <c r="C33" s="7">
        <v>0</v>
      </c>
      <c r="D33" s="7">
        <v>506</v>
      </c>
      <c r="E33" s="7">
        <v>446</v>
      </c>
      <c r="F33" s="7">
        <v>1</v>
      </c>
      <c r="G33" s="7">
        <v>447</v>
      </c>
      <c r="H33" s="8">
        <v>-11.857707509881422</v>
      </c>
      <c r="I33" s="8">
        <v>0</v>
      </c>
      <c r="J33" s="9">
        <v>-11.6600790513834</v>
      </c>
    </row>
    <row r="34" spans="1:10" ht="14.25">
      <c r="A34" s="10" t="s">
        <v>28</v>
      </c>
      <c r="B34" s="3">
        <v>3041</v>
      </c>
      <c r="C34" s="3">
        <v>216</v>
      </c>
      <c r="D34" s="3">
        <v>3257</v>
      </c>
      <c r="E34" s="3">
        <v>730</v>
      </c>
      <c r="F34" s="3">
        <v>0</v>
      </c>
      <c r="G34" s="3">
        <v>730</v>
      </c>
      <c r="H34" s="4">
        <v>-75.99473857283789</v>
      </c>
      <c r="I34" s="4">
        <v>-100</v>
      </c>
      <c r="J34" s="5">
        <v>-77.5867362603623</v>
      </c>
    </row>
    <row r="35" spans="1:10" ht="14.25">
      <c r="A35" s="6" t="s">
        <v>59</v>
      </c>
      <c r="B35" s="7">
        <v>859</v>
      </c>
      <c r="C35" s="7">
        <v>12</v>
      </c>
      <c r="D35" s="7">
        <v>871</v>
      </c>
      <c r="E35" s="7">
        <v>1202</v>
      </c>
      <c r="F35" s="7">
        <v>7</v>
      </c>
      <c r="G35" s="7">
        <v>1209</v>
      </c>
      <c r="H35" s="8">
        <v>39.93015133876601</v>
      </c>
      <c r="I35" s="8">
        <v>-41.66666666666667</v>
      </c>
      <c r="J35" s="9">
        <v>38.80597014925373</v>
      </c>
    </row>
    <row r="36" spans="1:10" ht="14.25">
      <c r="A36" s="10" t="s">
        <v>29</v>
      </c>
      <c r="B36" s="3">
        <v>8666</v>
      </c>
      <c r="C36" s="3">
        <v>96</v>
      </c>
      <c r="D36" s="3">
        <v>8762</v>
      </c>
      <c r="E36" s="3">
        <v>8079</v>
      </c>
      <c r="F36" s="3">
        <v>59</v>
      </c>
      <c r="G36" s="3">
        <v>8138</v>
      </c>
      <c r="H36" s="4">
        <v>-6.773597969074545</v>
      </c>
      <c r="I36" s="4">
        <v>-38.54166666666667</v>
      </c>
      <c r="J36" s="5">
        <v>-7.121661721068249</v>
      </c>
    </row>
    <row r="37" spans="1:10" ht="14.25">
      <c r="A37" s="6" t="s">
        <v>30</v>
      </c>
      <c r="B37" s="7">
        <v>1854</v>
      </c>
      <c r="C37" s="7">
        <v>103</v>
      </c>
      <c r="D37" s="7">
        <v>1957</v>
      </c>
      <c r="E37" s="7">
        <v>715</v>
      </c>
      <c r="F37" s="7">
        <v>6</v>
      </c>
      <c r="G37" s="7">
        <v>721</v>
      </c>
      <c r="H37" s="8">
        <v>-61.43473570658037</v>
      </c>
      <c r="I37" s="8">
        <v>-94.1747572815534</v>
      </c>
      <c r="J37" s="9">
        <v>-63.1578947368421</v>
      </c>
    </row>
    <row r="38" spans="1:10" ht="14.25">
      <c r="A38" s="10" t="s">
        <v>37</v>
      </c>
      <c r="B38" s="3">
        <v>4279</v>
      </c>
      <c r="C38" s="3">
        <v>75</v>
      </c>
      <c r="D38" s="3">
        <v>4354</v>
      </c>
      <c r="E38" s="3">
        <v>4024</v>
      </c>
      <c r="F38" s="3">
        <v>37</v>
      </c>
      <c r="G38" s="3">
        <v>4061</v>
      </c>
      <c r="H38" s="4">
        <v>-5.959336293526525</v>
      </c>
      <c r="I38" s="4">
        <v>-50.66666666666667</v>
      </c>
      <c r="J38" s="5">
        <v>-6.729444189251263</v>
      </c>
    </row>
    <row r="39" spans="1:10" ht="14.25">
      <c r="A39" s="6" t="s">
        <v>31</v>
      </c>
      <c r="B39" s="7">
        <v>1158</v>
      </c>
      <c r="C39" s="7">
        <v>6</v>
      </c>
      <c r="D39" s="7">
        <v>1164</v>
      </c>
      <c r="E39" s="7">
        <v>1317</v>
      </c>
      <c r="F39" s="7">
        <v>0</v>
      </c>
      <c r="G39" s="7">
        <v>1317</v>
      </c>
      <c r="H39" s="8">
        <v>13.730569948186528</v>
      </c>
      <c r="I39" s="8">
        <v>-100</v>
      </c>
      <c r="J39" s="9">
        <v>13.144329896907218</v>
      </c>
    </row>
    <row r="40" spans="1:10" ht="14.25">
      <c r="A40" s="10" t="s">
        <v>32</v>
      </c>
      <c r="B40" s="3">
        <v>228</v>
      </c>
      <c r="C40" s="3">
        <v>12</v>
      </c>
      <c r="D40" s="3">
        <v>240</v>
      </c>
      <c r="E40" s="3">
        <v>315</v>
      </c>
      <c r="F40" s="3">
        <v>18</v>
      </c>
      <c r="G40" s="3">
        <v>333</v>
      </c>
      <c r="H40" s="4">
        <v>38.15789473684211</v>
      </c>
      <c r="I40" s="4">
        <v>50</v>
      </c>
      <c r="J40" s="5">
        <v>38.75</v>
      </c>
    </row>
    <row r="41" spans="1:10" ht="14.25">
      <c r="A41" s="6" t="s">
        <v>33</v>
      </c>
      <c r="B41" s="7">
        <v>3895</v>
      </c>
      <c r="C41" s="7">
        <v>880</v>
      </c>
      <c r="D41" s="7">
        <v>4775</v>
      </c>
      <c r="E41" s="7">
        <v>4314</v>
      </c>
      <c r="F41" s="7">
        <v>973</v>
      </c>
      <c r="G41" s="7">
        <v>5287</v>
      </c>
      <c r="H41" s="8">
        <v>10.757381258023106</v>
      </c>
      <c r="I41" s="8">
        <v>10.568181818181818</v>
      </c>
      <c r="J41" s="9">
        <v>10.722513089005234</v>
      </c>
    </row>
    <row r="42" spans="1:10" ht="14.25">
      <c r="A42" s="10" t="s">
        <v>34</v>
      </c>
      <c r="B42" s="3">
        <v>426</v>
      </c>
      <c r="C42" s="3">
        <v>6</v>
      </c>
      <c r="D42" s="3">
        <v>432</v>
      </c>
      <c r="E42" s="3">
        <v>158</v>
      </c>
      <c r="F42" s="3">
        <v>16</v>
      </c>
      <c r="G42" s="3">
        <v>174</v>
      </c>
      <c r="H42" s="4">
        <v>-62.91079812206573</v>
      </c>
      <c r="I42" s="4">
        <v>166.66666666666669</v>
      </c>
      <c r="J42" s="5">
        <v>-59.72222222222222</v>
      </c>
    </row>
    <row r="43" spans="1:10" ht="14.25">
      <c r="A43" s="6" t="s">
        <v>35</v>
      </c>
      <c r="B43" s="7">
        <v>1909</v>
      </c>
      <c r="C43" s="7">
        <v>295</v>
      </c>
      <c r="D43" s="7">
        <v>2204</v>
      </c>
      <c r="E43" s="7">
        <v>1928</v>
      </c>
      <c r="F43" s="7">
        <v>372</v>
      </c>
      <c r="G43" s="7">
        <v>2300</v>
      </c>
      <c r="H43" s="8">
        <v>0.9952854897852279</v>
      </c>
      <c r="I43" s="8">
        <v>26.101694915254235</v>
      </c>
      <c r="J43" s="9">
        <v>4.3557168784029034</v>
      </c>
    </row>
    <row r="44" spans="1:10" ht="14.25">
      <c r="A44" s="10" t="s">
        <v>36</v>
      </c>
      <c r="B44" s="3">
        <v>2162</v>
      </c>
      <c r="C44" s="3">
        <v>42</v>
      </c>
      <c r="D44" s="3">
        <v>2204</v>
      </c>
      <c r="E44" s="3">
        <v>1744</v>
      </c>
      <c r="F44" s="3">
        <v>18</v>
      </c>
      <c r="G44" s="3">
        <v>1762</v>
      </c>
      <c r="H44" s="4">
        <v>-19.33395004625347</v>
      </c>
      <c r="I44" s="4">
        <v>-57.14285714285714</v>
      </c>
      <c r="J44" s="5">
        <v>-20.054446460980035</v>
      </c>
    </row>
    <row r="45" spans="1:10" ht="14.25">
      <c r="A45" s="6" t="s">
        <v>65</v>
      </c>
      <c r="B45" s="7">
        <v>1483</v>
      </c>
      <c r="C45" s="7">
        <v>14</v>
      </c>
      <c r="D45" s="7">
        <v>1497</v>
      </c>
      <c r="E45" s="7">
        <v>1586</v>
      </c>
      <c r="F45" s="7">
        <v>9</v>
      </c>
      <c r="G45" s="7">
        <v>1595</v>
      </c>
      <c r="H45" s="8">
        <v>6.945380984490897</v>
      </c>
      <c r="I45" s="8">
        <v>-35.714285714285715</v>
      </c>
      <c r="J45" s="9">
        <v>6.5464261857047426</v>
      </c>
    </row>
    <row r="46" spans="1:10" ht="14.25">
      <c r="A46" s="10" t="s">
        <v>66</v>
      </c>
      <c r="B46" s="3">
        <v>804</v>
      </c>
      <c r="C46" s="3">
        <v>1</v>
      </c>
      <c r="D46" s="3">
        <v>805</v>
      </c>
      <c r="E46" s="3">
        <v>948</v>
      </c>
      <c r="F46" s="3">
        <v>2</v>
      </c>
      <c r="G46" s="3">
        <v>950</v>
      </c>
      <c r="H46" s="4">
        <v>17.91044776119403</v>
      </c>
      <c r="I46" s="4">
        <v>100</v>
      </c>
      <c r="J46" s="5">
        <v>18.012422360248447</v>
      </c>
    </row>
    <row r="47" spans="1:10" ht="14.25">
      <c r="A47" s="6" t="s">
        <v>38</v>
      </c>
      <c r="B47" s="7">
        <v>1886</v>
      </c>
      <c r="C47" s="7">
        <v>40</v>
      </c>
      <c r="D47" s="7">
        <v>1926</v>
      </c>
      <c r="E47" s="7">
        <v>2312</v>
      </c>
      <c r="F47" s="7">
        <v>43</v>
      </c>
      <c r="G47" s="7">
        <v>2355</v>
      </c>
      <c r="H47" s="8">
        <v>22.58748674443266</v>
      </c>
      <c r="I47" s="8">
        <v>7.5</v>
      </c>
      <c r="J47" s="9">
        <v>22.274143302180686</v>
      </c>
    </row>
    <row r="48" spans="1:10" ht="14.25">
      <c r="A48" s="10" t="s">
        <v>67</v>
      </c>
      <c r="B48" s="3">
        <v>1462</v>
      </c>
      <c r="C48" s="3">
        <v>29</v>
      </c>
      <c r="D48" s="3">
        <v>1491</v>
      </c>
      <c r="E48" s="3">
        <v>2364</v>
      </c>
      <c r="F48" s="3">
        <v>42</v>
      </c>
      <c r="G48" s="3">
        <v>2406</v>
      </c>
      <c r="H48" s="4">
        <v>61.696306429548564</v>
      </c>
      <c r="I48" s="4">
        <v>44.827586206896555</v>
      </c>
      <c r="J48" s="5">
        <v>61.3682092555332</v>
      </c>
    </row>
    <row r="49" spans="1:10" ht="14.25">
      <c r="A49" s="6" t="s">
        <v>39</v>
      </c>
      <c r="B49" s="7">
        <v>3871</v>
      </c>
      <c r="C49" s="7">
        <v>363</v>
      </c>
      <c r="D49" s="7">
        <v>4234</v>
      </c>
      <c r="E49" s="7">
        <v>3904</v>
      </c>
      <c r="F49" s="7">
        <v>358</v>
      </c>
      <c r="G49" s="7">
        <v>4262</v>
      </c>
      <c r="H49" s="8">
        <v>0.8524928958925343</v>
      </c>
      <c r="I49" s="8">
        <v>-1.3774104683195594</v>
      </c>
      <c r="J49" s="9">
        <v>0.6613131790269249</v>
      </c>
    </row>
    <row r="50" spans="1:10" ht="14.25">
      <c r="A50" s="10" t="s">
        <v>40</v>
      </c>
      <c r="B50" s="3">
        <v>166</v>
      </c>
      <c r="C50" s="3">
        <v>0</v>
      </c>
      <c r="D50" s="3">
        <v>166</v>
      </c>
      <c r="E50" s="3">
        <v>248</v>
      </c>
      <c r="F50" s="3">
        <v>0</v>
      </c>
      <c r="G50" s="3">
        <v>248</v>
      </c>
      <c r="H50" s="4">
        <v>49.39759036144578</v>
      </c>
      <c r="I50" s="4">
        <v>0</v>
      </c>
      <c r="J50" s="5">
        <v>49.39759036144578</v>
      </c>
    </row>
    <row r="51" spans="1:10" ht="14.25">
      <c r="A51" s="6" t="s">
        <v>41</v>
      </c>
      <c r="B51" s="7">
        <v>277</v>
      </c>
      <c r="C51" s="7">
        <v>2</v>
      </c>
      <c r="D51" s="7">
        <v>279</v>
      </c>
      <c r="E51" s="7">
        <v>254</v>
      </c>
      <c r="F51" s="7">
        <v>4</v>
      </c>
      <c r="G51" s="7">
        <v>258</v>
      </c>
      <c r="H51" s="8">
        <v>-8.303249097472925</v>
      </c>
      <c r="I51" s="8">
        <v>100</v>
      </c>
      <c r="J51" s="9">
        <v>-7.526881720430108</v>
      </c>
    </row>
    <row r="52" spans="1:10" ht="14.25">
      <c r="A52" s="10" t="s">
        <v>42</v>
      </c>
      <c r="B52" s="3">
        <v>979</v>
      </c>
      <c r="C52" s="3">
        <v>23</v>
      </c>
      <c r="D52" s="3">
        <v>1002</v>
      </c>
      <c r="E52" s="3">
        <v>1074</v>
      </c>
      <c r="F52" s="3">
        <v>32</v>
      </c>
      <c r="G52" s="3">
        <v>1106</v>
      </c>
      <c r="H52" s="4">
        <v>9.703779366700715</v>
      </c>
      <c r="I52" s="4">
        <v>39.130434782608695</v>
      </c>
      <c r="J52" s="5">
        <v>10.379241516966067</v>
      </c>
    </row>
    <row r="53" spans="1:10" ht="14.25">
      <c r="A53" s="6" t="s">
        <v>68</v>
      </c>
      <c r="B53" s="7">
        <v>2484</v>
      </c>
      <c r="C53" s="7">
        <v>90</v>
      </c>
      <c r="D53" s="7">
        <v>2574</v>
      </c>
      <c r="E53" s="7">
        <v>2572</v>
      </c>
      <c r="F53" s="7">
        <v>55</v>
      </c>
      <c r="G53" s="7">
        <v>2627</v>
      </c>
      <c r="H53" s="8">
        <v>3.542673107890499</v>
      </c>
      <c r="I53" s="8">
        <v>-38.88888888888889</v>
      </c>
      <c r="J53" s="9">
        <v>2.059052059052059</v>
      </c>
    </row>
    <row r="54" spans="1:10" ht="14.25">
      <c r="A54" s="10" t="s">
        <v>43</v>
      </c>
      <c r="B54" s="3">
        <v>1676</v>
      </c>
      <c r="C54" s="3">
        <v>1</v>
      </c>
      <c r="D54" s="3">
        <v>1677</v>
      </c>
      <c r="E54" s="3">
        <v>2155</v>
      </c>
      <c r="F54" s="3">
        <v>0</v>
      </c>
      <c r="G54" s="3">
        <v>2155</v>
      </c>
      <c r="H54" s="4">
        <v>28.579952267303106</v>
      </c>
      <c r="I54" s="4">
        <v>-100</v>
      </c>
      <c r="J54" s="5">
        <v>28.503279666070362</v>
      </c>
    </row>
    <row r="55" spans="1:10" ht="14.25">
      <c r="A55" s="6" t="s">
        <v>61</v>
      </c>
      <c r="B55" s="7">
        <v>6987</v>
      </c>
      <c r="C55" s="7">
        <v>215</v>
      </c>
      <c r="D55" s="7">
        <v>7202</v>
      </c>
      <c r="E55" s="7">
        <v>7451</v>
      </c>
      <c r="F55" s="7">
        <v>198</v>
      </c>
      <c r="G55" s="7">
        <v>7649</v>
      </c>
      <c r="H55" s="8">
        <v>6.64090453699728</v>
      </c>
      <c r="I55" s="8">
        <v>-7.906976744186046</v>
      </c>
      <c r="J55" s="9">
        <v>6.206609275201333</v>
      </c>
    </row>
    <row r="56" spans="1:10" ht="14.25">
      <c r="A56" s="10" t="s">
        <v>44</v>
      </c>
      <c r="B56" s="3">
        <v>473</v>
      </c>
      <c r="C56" s="3">
        <v>9</v>
      </c>
      <c r="D56" s="3">
        <v>482</v>
      </c>
      <c r="E56" s="3">
        <v>407</v>
      </c>
      <c r="F56" s="3">
        <v>8</v>
      </c>
      <c r="G56" s="3">
        <v>415</v>
      </c>
      <c r="H56" s="4">
        <v>-13.953488372093023</v>
      </c>
      <c r="I56" s="4">
        <v>-11.11111111111111</v>
      </c>
      <c r="J56" s="5">
        <v>-13.900414937759336</v>
      </c>
    </row>
    <row r="57" spans="1:10" ht="14.25">
      <c r="A57" s="6" t="s">
        <v>45</v>
      </c>
      <c r="B57" s="7">
        <v>1619</v>
      </c>
      <c r="C57" s="7">
        <v>2</v>
      </c>
      <c r="D57" s="7">
        <v>1621</v>
      </c>
      <c r="E57" s="7">
        <v>4048</v>
      </c>
      <c r="F57" s="7">
        <v>2</v>
      </c>
      <c r="G57" s="7">
        <v>4050</v>
      </c>
      <c r="H57" s="8">
        <v>150.03088326127238</v>
      </c>
      <c r="I57" s="8">
        <v>0</v>
      </c>
      <c r="J57" s="9">
        <v>149.8457742134485</v>
      </c>
    </row>
    <row r="58" spans="1:10" ht="14.25">
      <c r="A58" s="10" t="s">
        <v>46</v>
      </c>
      <c r="B58" s="3">
        <v>4791</v>
      </c>
      <c r="C58" s="3">
        <v>27</v>
      </c>
      <c r="D58" s="3">
        <v>4818</v>
      </c>
      <c r="E58" s="3">
        <v>5680</v>
      </c>
      <c r="F58" s="3">
        <v>38</v>
      </c>
      <c r="G58" s="3">
        <v>5718</v>
      </c>
      <c r="H58" s="4">
        <v>18.55562513045293</v>
      </c>
      <c r="I58" s="4">
        <v>40.74074074074074</v>
      </c>
      <c r="J58" s="5">
        <v>18.679950186799502</v>
      </c>
    </row>
    <row r="59" spans="1:10" ht="14.25">
      <c r="A59" s="6" t="s">
        <v>74</v>
      </c>
      <c r="B59" s="7">
        <v>254</v>
      </c>
      <c r="C59" s="7">
        <v>55</v>
      </c>
      <c r="D59" s="7">
        <v>309</v>
      </c>
      <c r="E59" s="7">
        <v>1758</v>
      </c>
      <c r="F59" s="7">
        <v>45</v>
      </c>
      <c r="G59" s="7">
        <v>1803</v>
      </c>
      <c r="H59" s="8">
        <v>592.1259842519685</v>
      </c>
      <c r="I59" s="8">
        <v>-18.181818181818183</v>
      </c>
      <c r="J59" s="9">
        <v>483.49514563106794</v>
      </c>
    </row>
    <row r="60" spans="1:10" ht="14.25">
      <c r="A60" s="10" t="s">
        <v>75</v>
      </c>
      <c r="B60" s="3">
        <v>174</v>
      </c>
      <c r="C60" s="3">
        <v>111</v>
      </c>
      <c r="D60" s="3">
        <v>285</v>
      </c>
      <c r="E60" s="3">
        <v>240</v>
      </c>
      <c r="F60" s="3">
        <v>130</v>
      </c>
      <c r="G60" s="3">
        <v>370</v>
      </c>
      <c r="H60" s="4">
        <v>37.93103448275862</v>
      </c>
      <c r="I60" s="4">
        <v>17.117117117117118</v>
      </c>
      <c r="J60" s="5">
        <v>29.82456140350877</v>
      </c>
    </row>
    <row r="61" spans="1:11" ht="14.25">
      <c r="A61" s="11" t="s">
        <v>47</v>
      </c>
      <c r="B61" s="12">
        <f>B62-SUM(B6+B10+B20+B32+B59+B60+B5)</f>
        <v>172829</v>
      </c>
      <c r="C61" s="12">
        <f>C62-SUM(C6+C10+C20+C32+C59+C60+C5)</f>
        <v>43548</v>
      </c>
      <c r="D61" s="12">
        <f>D62-SUM(D6+D10+D20+D32+D59+D60+D5)</f>
        <v>216377</v>
      </c>
      <c r="E61" s="12">
        <f>E62-SUM(E6+E10+E20+E32+E59+E60+E5)</f>
        <v>180672</v>
      </c>
      <c r="F61" s="12">
        <f>F62-SUM(F6+F10+F20+F32+F59+F60+F5)</f>
        <v>52364</v>
      </c>
      <c r="G61" s="12">
        <f>G62-SUM(G6+G10+G20+G32+G59+G60+G5)</f>
        <v>233036</v>
      </c>
      <c r="H61" s="13">
        <f>+_xlfn.IFERROR(((E61-B61)/B61)*100,0)</f>
        <v>4.53801156055986</v>
      </c>
      <c r="I61" s="13">
        <f>+_xlfn.IFERROR(((F61-C61)/C61)*100,0)</f>
        <v>20.24432809773124</v>
      </c>
      <c r="J61" s="35">
        <f>+_xlfn.IFERROR(((G61-D61)/D61)*100,0)</f>
        <v>7.69906228480846</v>
      </c>
      <c r="K61" s="36"/>
    </row>
    <row r="62" spans="1:10" ht="14.25">
      <c r="A62" s="14" t="s">
        <v>48</v>
      </c>
      <c r="B62" s="15">
        <f>SUM(B4:B60)</f>
        <v>254151</v>
      </c>
      <c r="C62" s="15">
        <f>SUM(C4:C60)</f>
        <v>188607</v>
      </c>
      <c r="D62" s="15">
        <f>SUM(D4:D60)</f>
        <v>442758</v>
      </c>
      <c r="E62" s="15">
        <f>SUM(E4:E60)</f>
        <v>270495</v>
      </c>
      <c r="F62" s="15">
        <f>SUM(F4:F60)</f>
        <v>221040</v>
      </c>
      <c r="G62" s="15">
        <f>SUM(G4:G60)</f>
        <v>491535</v>
      </c>
      <c r="H62" s="16">
        <f>+_xlfn.IFERROR(((E62-B62)/B62)*100,0)</f>
        <v>6.430822621197635</v>
      </c>
      <c r="I62" s="16">
        <f>+_xlfn.IFERROR(((F62-C62)/C62)*100,0)</f>
        <v>17.196074376878904</v>
      </c>
      <c r="J62" s="17">
        <f>+_xlfn.IFERROR(((G62-D62)/D62)*100,0)</f>
        <v>11.016627593403168</v>
      </c>
    </row>
    <row r="63" spans="1:10" ht="15" thickBot="1">
      <c r="A63" s="18" t="s">
        <v>49</v>
      </c>
      <c r="B63" s="19"/>
      <c r="C63" s="19"/>
      <c r="D63" s="54">
        <v>133671</v>
      </c>
      <c r="E63" s="19"/>
      <c r="F63" s="19"/>
      <c r="G63" s="54">
        <v>161937</v>
      </c>
      <c r="H63" s="70">
        <f>+_xlfn.IFERROR(((G63-D63)/D63)*100,0)</f>
        <v>21.14594788697623</v>
      </c>
      <c r="I63" s="70"/>
      <c r="J63" s="71"/>
    </row>
    <row r="64" spans="1:10" ht="14.25">
      <c r="A64" s="14" t="s">
        <v>50</v>
      </c>
      <c r="B64" s="34"/>
      <c r="C64" s="34"/>
      <c r="D64" s="34">
        <f>+D62+D63</f>
        <v>576429</v>
      </c>
      <c r="E64" s="34"/>
      <c r="F64" s="34"/>
      <c r="G64" s="34">
        <f>+G62+G63</f>
        <v>653472</v>
      </c>
      <c r="H64" s="72">
        <f>+_xlfn.IFERROR(((G64-D64)/D64)*100,0)</f>
        <v>13.365566270954446</v>
      </c>
      <c r="I64" s="72"/>
      <c r="J64" s="73"/>
    </row>
    <row r="65" spans="1:10" ht="14.25">
      <c r="A65" s="55"/>
      <c r="B65" s="56"/>
      <c r="C65" s="56"/>
      <c r="D65" s="56"/>
      <c r="E65" s="56"/>
      <c r="F65" s="56"/>
      <c r="G65" s="56"/>
      <c r="H65" s="56"/>
      <c r="I65" s="56"/>
      <c r="J65" s="57"/>
    </row>
    <row r="66" spans="1:10" ht="15" thickBot="1">
      <c r="A66" s="58"/>
      <c r="B66" s="59"/>
      <c r="C66" s="59"/>
      <c r="D66" s="59"/>
      <c r="E66" s="59"/>
      <c r="F66" s="59"/>
      <c r="G66" s="59"/>
      <c r="H66" s="59"/>
      <c r="I66" s="59"/>
      <c r="J66" s="60"/>
    </row>
    <row r="67" spans="1:10" ht="48.75" customHeight="1">
      <c r="A67" s="61" t="s">
        <v>62</v>
      </c>
      <c r="B67" s="61"/>
      <c r="C67" s="61"/>
      <c r="D67" s="61"/>
      <c r="E67" s="61"/>
      <c r="F67" s="61"/>
      <c r="G67" s="61"/>
      <c r="H67" s="61"/>
      <c r="I67" s="61"/>
      <c r="J67" s="61"/>
    </row>
    <row r="68" ht="14.25">
      <c r="A68" s="39" t="s">
        <v>63</v>
      </c>
    </row>
    <row r="69" spans="8:10" ht="14.25">
      <c r="H69" s="38"/>
      <c r="I69" s="38"/>
      <c r="J69" s="38"/>
    </row>
    <row r="70" spans="8:10" ht="14.25">
      <c r="H70" s="38"/>
      <c r="I70" s="38"/>
      <c r="J70" s="38"/>
    </row>
    <row r="71" spans="8:10" ht="14.25">
      <c r="H71" s="38"/>
      <c r="I71" s="38"/>
      <c r="J71" s="38"/>
    </row>
    <row r="72" spans="8:10" ht="14.25">
      <c r="H72" s="38"/>
      <c r="I72" s="38"/>
      <c r="J72" s="38"/>
    </row>
  </sheetData>
  <sheetProtection/>
  <mergeCells count="10">
    <mergeCell ref="A65:J65"/>
    <mergeCell ref="A66:J66"/>
    <mergeCell ref="A67:J67"/>
    <mergeCell ref="A1:J1"/>
    <mergeCell ref="A2:A3"/>
    <mergeCell ref="B2:D2"/>
    <mergeCell ref="E2:G2"/>
    <mergeCell ref="H2:J2"/>
    <mergeCell ref="H63:J63"/>
    <mergeCell ref="H64:J64"/>
  </mergeCells>
  <conditionalFormatting sqref="B4:J60">
    <cfRule type="cellIs" priority="1" dxfId="0" operator="equal">
      <formula>0</formula>
    </cfRule>
  </conditionalFormatting>
  <printOptions horizontalCentered="1" verticalCentered="1"/>
  <pageMargins left="0.1968503937007874" right="0" top="0.15748031496062992" bottom="0.15748031496062992" header="0.31496062992125984" footer="0.31496062992125984"/>
  <pageSetup fitToHeight="1" fitToWidth="1"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J67"/>
  <sheetViews>
    <sheetView zoomScale="75" zoomScaleNormal="75" zoomScalePageLayoutView="0" workbookViewId="0" topLeftCell="A28">
      <selection activeCell="B4" sqref="B4:J60"/>
    </sheetView>
  </sheetViews>
  <sheetFormatPr defaultColWidth="9.140625" defaultRowHeight="15"/>
  <cols>
    <col min="1" max="1" width="34.00390625" style="0" bestFit="1" customWidth="1"/>
    <col min="2" max="10" width="14.28125" style="0" customWidth="1"/>
  </cols>
  <sheetData>
    <row r="1" spans="1:10" ht="24.75" customHeight="1">
      <c r="A1" s="62" t="s">
        <v>56</v>
      </c>
      <c r="B1" s="63"/>
      <c r="C1" s="63"/>
      <c r="D1" s="63"/>
      <c r="E1" s="63"/>
      <c r="F1" s="63"/>
      <c r="G1" s="63"/>
      <c r="H1" s="63"/>
      <c r="I1" s="63"/>
      <c r="J1" s="64"/>
    </row>
    <row r="2" spans="1:10" ht="27" customHeight="1">
      <c r="A2" s="76" t="s">
        <v>1</v>
      </c>
      <c r="B2" s="67" t="s">
        <v>78</v>
      </c>
      <c r="C2" s="67"/>
      <c r="D2" s="67"/>
      <c r="E2" s="67" t="s">
        <v>79</v>
      </c>
      <c r="F2" s="67"/>
      <c r="G2" s="67"/>
      <c r="H2" s="68" t="s">
        <v>77</v>
      </c>
      <c r="I2" s="68"/>
      <c r="J2" s="69"/>
    </row>
    <row r="3" spans="1:10" ht="14.25">
      <c r="A3" s="77"/>
      <c r="B3" s="1" t="s">
        <v>2</v>
      </c>
      <c r="C3" s="1" t="s">
        <v>3</v>
      </c>
      <c r="D3" s="1" t="s">
        <v>4</v>
      </c>
      <c r="E3" s="1" t="s">
        <v>2</v>
      </c>
      <c r="F3" s="1" t="s">
        <v>3</v>
      </c>
      <c r="G3" s="1" t="s">
        <v>4</v>
      </c>
      <c r="H3" s="1" t="s">
        <v>2</v>
      </c>
      <c r="I3" s="1" t="s">
        <v>3</v>
      </c>
      <c r="J3" s="2" t="s">
        <v>4</v>
      </c>
    </row>
    <row r="4" spans="1:10" ht="14.25">
      <c r="A4" s="10" t="s">
        <v>5</v>
      </c>
      <c r="B4" s="3">
        <v>0</v>
      </c>
      <c r="C4" s="3">
        <v>0</v>
      </c>
      <c r="D4" s="3">
        <v>0</v>
      </c>
      <c r="E4" s="3">
        <v>0</v>
      </c>
      <c r="F4" s="3">
        <v>0</v>
      </c>
      <c r="G4" s="3">
        <v>0</v>
      </c>
      <c r="H4" s="4">
        <v>0</v>
      </c>
      <c r="I4" s="4">
        <v>0</v>
      </c>
      <c r="J4" s="5">
        <v>0</v>
      </c>
    </row>
    <row r="5" spans="1:10" ht="14.25">
      <c r="A5" s="6" t="s">
        <v>69</v>
      </c>
      <c r="B5" s="7">
        <v>31641</v>
      </c>
      <c r="C5" s="7">
        <v>107182</v>
      </c>
      <c r="D5" s="7">
        <v>138823</v>
      </c>
      <c r="E5" s="7">
        <v>35625</v>
      </c>
      <c r="F5" s="7">
        <v>124539</v>
      </c>
      <c r="G5" s="7">
        <v>160164</v>
      </c>
      <c r="H5" s="8">
        <v>12.591258177680857</v>
      </c>
      <c r="I5" s="8">
        <v>16.19395047675916</v>
      </c>
      <c r="J5" s="9">
        <v>15.372812862421933</v>
      </c>
    </row>
    <row r="6" spans="1:10" ht="14.25">
      <c r="A6" s="10" t="s">
        <v>70</v>
      </c>
      <c r="B6" s="3">
        <v>29022</v>
      </c>
      <c r="C6" s="3">
        <v>33695</v>
      </c>
      <c r="D6" s="3">
        <v>62717</v>
      </c>
      <c r="E6" s="3">
        <v>34288</v>
      </c>
      <c r="F6" s="3">
        <v>40564</v>
      </c>
      <c r="G6" s="3">
        <v>74852</v>
      </c>
      <c r="H6" s="4">
        <v>18.144855626765903</v>
      </c>
      <c r="I6" s="4">
        <v>20.385813918979075</v>
      </c>
      <c r="J6" s="5">
        <v>19.34882089385653</v>
      </c>
    </row>
    <row r="7" spans="1:10" ht="14.25">
      <c r="A7" s="6" t="s">
        <v>6</v>
      </c>
      <c r="B7" s="7">
        <v>17219</v>
      </c>
      <c r="C7" s="7">
        <v>4497</v>
      </c>
      <c r="D7" s="7">
        <v>21716</v>
      </c>
      <c r="E7" s="7">
        <v>20025</v>
      </c>
      <c r="F7" s="7">
        <v>6634</v>
      </c>
      <c r="G7" s="7">
        <v>26659</v>
      </c>
      <c r="H7" s="8">
        <v>16.29595214588536</v>
      </c>
      <c r="I7" s="8">
        <v>47.52056926840116</v>
      </c>
      <c r="J7" s="9">
        <v>22.76201878799042</v>
      </c>
    </row>
    <row r="8" spans="1:10" ht="14.25">
      <c r="A8" s="10" t="s">
        <v>7</v>
      </c>
      <c r="B8" s="3">
        <v>11925</v>
      </c>
      <c r="C8" s="3">
        <v>4830</v>
      </c>
      <c r="D8" s="3">
        <v>16755</v>
      </c>
      <c r="E8" s="3">
        <v>13169</v>
      </c>
      <c r="F8" s="3">
        <v>6399</v>
      </c>
      <c r="G8" s="3">
        <v>19568</v>
      </c>
      <c r="H8" s="4">
        <v>10.431865828092244</v>
      </c>
      <c r="I8" s="4">
        <v>32.48447204968944</v>
      </c>
      <c r="J8" s="5">
        <v>16.789018203521337</v>
      </c>
    </row>
    <row r="9" spans="1:10" ht="14.25">
      <c r="A9" s="6" t="s">
        <v>8</v>
      </c>
      <c r="B9" s="7">
        <v>10616</v>
      </c>
      <c r="C9" s="7">
        <v>19440</v>
      </c>
      <c r="D9" s="7">
        <v>30056</v>
      </c>
      <c r="E9" s="7">
        <v>12617</v>
      </c>
      <c r="F9" s="7">
        <v>24550</v>
      </c>
      <c r="G9" s="7">
        <v>37167</v>
      </c>
      <c r="H9" s="8">
        <v>18.848907309721174</v>
      </c>
      <c r="I9" s="8">
        <v>26.286008230452673</v>
      </c>
      <c r="J9" s="9">
        <v>23.659169550173008</v>
      </c>
    </row>
    <row r="10" spans="1:10" ht="14.25">
      <c r="A10" s="10" t="s">
        <v>71</v>
      </c>
      <c r="B10" s="3">
        <v>904</v>
      </c>
      <c r="C10" s="3">
        <v>414</v>
      </c>
      <c r="D10" s="3">
        <v>1318</v>
      </c>
      <c r="E10" s="3">
        <v>1100</v>
      </c>
      <c r="F10" s="3">
        <v>490</v>
      </c>
      <c r="G10" s="3">
        <v>1590</v>
      </c>
      <c r="H10" s="4">
        <v>21.68141592920354</v>
      </c>
      <c r="I10" s="4">
        <v>18.357487922705314</v>
      </c>
      <c r="J10" s="5">
        <v>20.637329286798177</v>
      </c>
    </row>
    <row r="11" spans="1:10" ht="14.25">
      <c r="A11" s="6" t="s">
        <v>9</v>
      </c>
      <c r="B11" s="7">
        <v>2024</v>
      </c>
      <c r="C11" s="7">
        <v>1307</v>
      </c>
      <c r="D11" s="7">
        <v>3331</v>
      </c>
      <c r="E11" s="7">
        <v>2409</v>
      </c>
      <c r="F11" s="7">
        <v>1593</v>
      </c>
      <c r="G11" s="7">
        <v>4002</v>
      </c>
      <c r="H11" s="8">
        <v>19.021739130434785</v>
      </c>
      <c r="I11" s="8">
        <v>21.882172915072687</v>
      </c>
      <c r="J11" s="9">
        <v>20.144100870609428</v>
      </c>
    </row>
    <row r="12" spans="1:10" ht="14.25">
      <c r="A12" s="10" t="s">
        <v>10</v>
      </c>
      <c r="B12" s="3">
        <v>2522</v>
      </c>
      <c r="C12" s="3">
        <v>414</v>
      </c>
      <c r="D12" s="3">
        <v>2936</v>
      </c>
      <c r="E12" s="3">
        <v>3036</v>
      </c>
      <c r="F12" s="3">
        <v>487</v>
      </c>
      <c r="G12" s="3">
        <v>3523</v>
      </c>
      <c r="H12" s="4">
        <v>20.380650277557493</v>
      </c>
      <c r="I12" s="4">
        <v>17.632850241545896</v>
      </c>
      <c r="J12" s="5">
        <v>19.993188010899182</v>
      </c>
    </row>
    <row r="13" spans="1:10" ht="14.25">
      <c r="A13" s="6" t="s">
        <v>11</v>
      </c>
      <c r="B13" s="7">
        <v>6262</v>
      </c>
      <c r="C13" s="7">
        <v>1647</v>
      </c>
      <c r="D13" s="7">
        <v>7909</v>
      </c>
      <c r="E13" s="7">
        <v>8473</v>
      </c>
      <c r="F13" s="7">
        <v>2139</v>
      </c>
      <c r="G13" s="7">
        <v>10612</v>
      </c>
      <c r="H13" s="8">
        <v>35.30820824017886</v>
      </c>
      <c r="I13" s="8">
        <v>29.87249544626594</v>
      </c>
      <c r="J13" s="9">
        <v>34.1762548994816</v>
      </c>
    </row>
    <row r="14" spans="1:10" ht="14.25">
      <c r="A14" s="10" t="s">
        <v>12</v>
      </c>
      <c r="B14" s="3">
        <v>4860</v>
      </c>
      <c r="C14" s="3">
        <v>367</v>
      </c>
      <c r="D14" s="3">
        <v>5227</v>
      </c>
      <c r="E14" s="3">
        <v>5384</v>
      </c>
      <c r="F14" s="3">
        <v>474</v>
      </c>
      <c r="G14" s="3">
        <v>5858</v>
      </c>
      <c r="H14" s="4">
        <v>10.781893004115227</v>
      </c>
      <c r="I14" s="4">
        <v>29.155313351498634</v>
      </c>
      <c r="J14" s="5">
        <v>12.07193418787067</v>
      </c>
    </row>
    <row r="15" spans="1:10" ht="14.25">
      <c r="A15" s="6" t="s">
        <v>13</v>
      </c>
      <c r="B15" s="7">
        <v>2007</v>
      </c>
      <c r="C15" s="7">
        <v>22</v>
      </c>
      <c r="D15" s="7">
        <v>2029</v>
      </c>
      <c r="E15" s="7">
        <v>2247</v>
      </c>
      <c r="F15" s="7">
        <v>16</v>
      </c>
      <c r="G15" s="7">
        <v>2263</v>
      </c>
      <c r="H15" s="8">
        <v>11.958146487294469</v>
      </c>
      <c r="I15" s="8">
        <v>-27.27272727272727</v>
      </c>
      <c r="J15" s="9">
        <v>11.53277476589453</v>
      </c>
    </row>
    <row r="16" spans="1:10" ht="14.25">
      <c r="A16" s="10" t="s">
        <v>14</v>
      </c>
      <c r="B16" s="3">
        <v>3966</v>
      </c>
      <c r="C16" s="3">
        <v>511</v>
      </c>
      <c r="D16" s="3">
        <v>4477</v>
      </c>
      <c r="E16" s="3">
        <v>4801</v>
      </c>
      <c r="F16" s="3">
        <v>553</v>
      </c>
      <c r="G16" s="3">
        <v>5354</v>
      </c>
      <c r="H16" s="4">
        <v>21.053958648512356</v>
      </c>
      <c r="I16" s="4">
        <v>8.21917808219178</v>
      </c>
      <c r="J16" s="5">
        <v>19.58901049810141</v>
      </c>
    </row>
    <row r="17" spans="1:10" ht="14.25">
      <c r="A17" s="6" t="s">
        <v>15</v>
      </c>
      <c r="B17" s="7">
        <v>437</v>
      </c>
      <c r="C17" s="7">
        <v>2</v>
      </c>
      <c r="D17" s="7">
        <v>439</v>
      </c>
      <c r="E17" s="7">
        <v>752</v>
      </c>
      <c r="F17" s="7">
        <v>9</v>
      </c>
      <c r="G17" s="7">
        <v>761</v>
      </c>
      <c r="H17" s="8">
        <v>72.08237986270024</v>
      </c>
      <c r="I17" s="8">
        <v>350</v>
      </c>
      <c r="J17" s="9">
        <v>73.34851936218679</v>
      </c>
    </row>
    <row r="18" spans="1:10" ht="14.25">
      <c r="A18" s="10" t="s">
        <v>16</v>
      </c>
      <c r="B18" s="3">
        <v>546</v>
      </c>
      <c r="C18" s="3">
        <v>7</v>
      </c>
      <c r="D18" s="3">
        <v>553</v>
      </c>
      <c r="E18" s="3">
        <v>632</v>
      </c>
      <c r="F18" s="3">
        <v>6</v>
      </c>
      <c r="G18" s="3">
        <v>638</v>
      </c>
      <c r="H18" s="4">
        <v>15.75091575091575</v>
      </c>
      <c r="I18" s="4">
        <v>-14.285714285714285</v>
      </c>
      <c r="J18" s="5">
        <v>15.370705244122965</v>
      </c>
    </row>
    <row r="19" spans="1:10" ht="14.25">
      <c r="A19" s="6" t="s">
        <v>17</v>
      </c>
      <c r="B19" s="7">
        <v>266</v>
      </c>
      <c r="C19" s="7">
        <v>24</v>
      </c>
      <c r="D19" s="7">
        <v>290</v>
      </c>
      <c r="E19" s="7">
        <v>299</v>
      </c>
      <c r="F19" s="7">
        <v>29</v>
      </c>
      <c r="G19" s="7">
        <v>328</v>
      </c>
      <c r="H19" s="8">
        <v>12.406015037593985</v>
      </c>
      <c r="I19" s="8">
        <v>20.833333333333336</v>
      </c>
      <c r="J19" s="9">
        <v>13.10344827586207</v>
      </c>
    </row>
    <row r="20" spans="1:10" ht="14.25">
      <c r="A20" s="10" t="s">
        <v>72</v>
      </c>
      <c r="B20" s="3">
        <v>0</v>
      </c>
      <c r="C20" s="3">
        <v>0</v>
      </c>
      <c r="D20" s="3">
        <v>0</v>
      </c>
      <c r="E20" s="3">
        <v>0</v>
      </c>
      <c r="F20" s="3">
        <v>0</v>
      </c>
      <c r="G20" s="3">
        <v>0</v>
      </c>
      <c r="H20" s="4">
        <v>0</v>
      </c>
      <c r="I20" s="4">
        <v>0</v>
      </c>
      <c r="J20" s="5">
        <v>0</v>
      </c>
    </row>
    <row r="21" spans="1:10" ht="14.25">
      <c r="A21" s="6" t="s">
        <v>18</v>
      </c>
      <c r="B21" s="7">
        <v>355</v>
      </c>
      <c r="C21" s="7">
        <v>11</v>
      </c>
      <c r="D21" s="7">
        <v>366</v>
      </c>
      <c r="E21" s="7">
        <v>382</v>
      </c>
      <c r="F21" s="7">
        <v>28</v>
      </c>
      <c r="G21" s="7">
        <v>410</v>
      </c>
      <c r="H21" s="8">
        <v>7.605633802816901</v>
      </c>
      <c r="I21" s="8">
        <v>154.54545454545453</v>
      </c>
      <c r="J21" s="9">
        <v>12.021857923497267</v>
      </c>
    </row>
    <row r="22" spans="1:10" ht="14.25">
      <c r="A22" s="10" t="s">
        <v>19</v>
      </c>
      <c r="B22" s="3">
        <v>0</v>
      </c>
      <c r="C22" s="3">
        <v>0</v>
      </c>
      <c r="D22" s="3">
        <v>0</v>
      </c>
      <c r="E22" s="3">
        <v>0</v>
      </c>
      <c r="F22" s="3">
        <v>0</v>
      </c>
      <c r="G22" s="3">
        <v>0</v>
      </c>
      <c r="H22" s="4">
        <v>0</v>
      </c>
      <c r="I22" s="4">
        <v>0</v>
      </c>
      <c r="J22" s="5">
        <v>0</v>
      </c>
    </row>
    <row r="23" spans="1:10" ht="14.25">
      <c r="A23" s="6" t="s">
        <v>20</v>
      </c>
      <c r="B23" s="7">
        <v>1025</v>
      </c>
      <c r="C23" s="7">
        <v>7</v>
      </c>
      <c r="D23" s="7">
        <v>1032</v>
      </c>
      <c r="E23" s="7">
        <v>1201</v>
      </c>
      <c r="F23" s="7">
        <v>6</v>
      </c>
      <c r="G23" s="7">
        <v>1207</v>
      </c>
      <c r="H23" s="8">
        <v>17.170731707317074</v>
      </c>
      <c r="I23" s="8">
        <v>-14.285714285714285</v>
      </c>
      <c r="J23" s="9">
        <v>16.95736434108527</v>
      </c>
    </row>
    <row r="24" spans="1:10" ht="14.25">
      <c r="A24" s="10" t="s">
        <v>21</v>
      </c>
      <c r="B24" s="3">
        <v>371</v>
      </c>
      <c r="C24" s="3">
        <v>0</v>
      </c>
      <c r="D24" s="3">
        <v>371</v>
      </c>
      <c r="E24" s="3">
        <v>400</v>
      </c>
      <c r="F24" s="3">
        <v>3</v>
      </c>
      <c r="G24" s="3">
        <v>403</v>
      </c>
      <c r="H24" s="4">
        <v>7.816711590296496</v>
      </c>
      <c r="I24" s="4">
        <v>0</v>
      </c>
      <c r="J24" s="5">
        <v>8.62533692722372</v>
      </c>
    </row>
    <row r="25" spans="1:10" ht="14.25">
      <c r="A25" s="6" t="s">
        <v>22</v>
      </c>
      <c r="B25" s="7">
        <v>304</v>
      </c>
      <c r="C25" s="7">
        <v>60</v>
      </c>
      <c r="D25" s="7">
        <v>364</v>
      </c>
      <c r="E25" s="7">
        <v>355</v>
      </c>
      <c r="F25" s="7">
        <v>74</v>
      </c>
      <c r="G25" s="7">
        <v>429</v>
      </c>
      <c r="H25" s="8">
        <v>16.776315789473685</v>
      </c>
      <c r="I25" s="8">
        <v>23.333333333333332</v>
      </c>
      <c r="J25" s="9">
        <v>17.857142857142858</v>
      </c>
    </row>
    <row r="26" spans="1:10" ht="14.25">
      <c r="A26" s="10" t="s">
        <v>23</v>
      </c>
      <c r="B26" s="3">
        <v>221</v>
      </c>
      <c r="C26" s="3">
        <v>3</v>
      </c>
      <c r="D26" s="3">
        <v>224</v>
      </c>
      <c r="E26" s="3">
        <v>255</v>
      </c>
      <c r="F26" s="3">
        <v>2</v>
      </c>
      <c r="G26" s="3">
        <v>257</v>
      </c>
      <c r="H26" s="4">
        <v>15.384615384615385</v>
      </c>
      <c r="I26" s="4">
        <v>-33.33333333333333</v>
      </c>
      <c r="J26" s="5">
        <v>14.732142857142858</v>
      </c>
    </row>
    <row r="27" spans="1:10" ht="14.25">
      <c r="A27" s="6" t="s">
        <v>24</v>
      </c>
      <c r="B27" s="7">
        <v>0</v>
      </c>
      <c r="C27" s="7">
        <v>0</v>
      </c>
      <c r="D27" s="7">
        <v>0</v>
      </c>
      <c r="E27" s="7">
        <v>0</v>
      </c>
      <c r="F27" s="7">
        <v>0</v>
      </c>
      <c r="G27" s="7">
        <v>0</v>
      </c>
      <c r="H27" s="8">
        <v>0</v>
      </c>
      <c r="I27" s="8">
        <v>0</v>
      </c>
      <c r="J27" s="9">
        <v>0</v>
      </c>
    </row>
    <row r="28" spans="1:10" ht="14.25">
      <c r="A28" s="10" t="s">
        <v>25</v>
      </c>
      <c r="B28" s="3">
        <v>977</v>
      </c>
      <c r="C28" s="3">
        <v>85</v>
      </c>
      <c r="D28" s="3">
        <v>1062</v>
      </c>
      <c r="E28" s="3">
        <v>933</v>
      </c>
      <c r="F28" s="3">
        <v>104</v>
      </c>
      <c r="G28" s="3">
        <v>1037</v>
      </c>
      <c r="H28" s="4">
        <v>-4.503582395087001</v>
      </c>
      <c r="I28" s="4">
        <v>22.35294117647059</v>
      </c>
      <c r="J28" s="5">
        <v>-2.354048964218456</v>
      </c>
    </row>
    <row r="29" spans="1:10" ht="14.25">
      <c r="A29" s="6" t="s">
        <v>26</v>
      </c>
      <c r="B29" s="7">
        <v>3072</v>
      </c>
      <c r="C29" s="7">
        <v>216</v>
      </c>
      <c r="D29" s="7">
        <v>3288</v>
      </c>
      <c r="E29" s="7">
        <v>3729</v>
      </c>
      <c r="F29" s="7">
        <v>233</v>
      </c>
      <c r="G29" s="7">
        <v>3962</v>
      </c>
      <c r="H29" s="8">
        <v>21.38671875</v>
      </c>
      <c r="I29" s="8">
        <v>7.87037037037037</v>
      </c>
      <c r="J29" s="9">
        <v>20.498783454987834</v>
      </c>
    </row>
    <row r="30" spans="1:10" ht="14.25">
      <c r="A30" s="10" t="s">
        <v>27</v>
      </c>
      <c r="B30" s="3">
        <v>1434</v>
      </c>
      <c r="C30" s="3">
        <v>64</v>
      </c>
      <c r="D30" s="3">
        <v>1498</v>
      </c>
      <c r="E30" s="3">
        <v>1613</v>
      </c>
      <c r="F30" s="3">
        <v>100</v>
      </c>
      <c r="G30" s="3">
        <v>1713</v>
      </c>
      <c r="H30" s="4">
        <v>12.482566248256626</v>
      </c>
      <c r="I30" s="4">
        <v>56.25</v>
      </c>
      <c r="J30" s="5">
        <v>14.352469959946596</v>
      </c>
    </row>
    <row r="31" spans="1:10" ht="14.25">
      <c r="A31" s="6" t="s">
        <v>64</v>
      </c>
      <c r="B31" s="7">
        <v>704</v>
      </c>
      <c r="C31" s="7">
        <v>11</v>
      </c>
      <c r="D31" s="7">
        <v>715</v>
      </c>
      <c r="E31" s="7">
        <v>848</v>
      </c>
      <c r="F31" s="7">
        <v>2</v>
      </c>
      <c r="G31" s="7">
        <v>850</v>
      </c>
      <c r="H31" s="8">
        <v>20.454545454545457</v>
      </c>
      <c r="I31" s="8">
        <v>-81.81818181818183</v>
      </c>
      <c r="J31" s="9">
        <v>18.88111888111888</v>
      </c>
    </row>
    <row r="32" spans="1:10" ht="14.25">
      <c r="A32" s="10" t="s">
        <v>73</v>
      </c>
      <c r="B32" s="3">
        <v>0</v>
      </c>
      <c r="C32" s="3">
        <v>126</v>
      </c>
      <c r="D32" s="3">
        <v>126</v>
      </c>
      <c r="E32" s="3">
        <v>0</v>
      </c>
      <c r="F32" s="3">
        <v>183</v>
      </c>
      <c r="G32" s="3">
        <v>183</v>
      </c>
      <c r="H32" s="4">
        <v>0</v>
      </c>
      <c r="I32" s="4">
        <v>45.23809523809524</v>
      </c>
      <c r="J32" s="5">
        <v>45.23809523809524</v>
      </c>
    </row>
    <row r="33" spans="1:10" ht="14.25">
      <c r="A33" s="6" t="s">
        <v>60</v>
      </c>
      <c r="B33" s="7">
        <v>277</v>
      </c>
      <c r="C33" s="7">
        <v>0</v>
      </c>
      <c r="D33" s="7">
        <v>277</v>
      </c>
      <c r="E33" s="7">
        <v>243</v>
      </c>
      <c r="F33" s="7">
        <v>0</v>
      </c>
      <c r="G33" s="7">
        <v>243</v>
      </c>
      <c r="H33" s="8">
        <v>-12.274368231046932</v>
      </c>
      <c r="I33" s="8">
        <v>0</v>
      </c>
      <c r="J33" s="9">
        <v>-12.274368231046932</v>
      </c>
    </row>
    <row r="34" spans="1:10" ht="14.25">
      <c r="A34" s="10" t="s">
        <v>28</v>
      </c>
      <c r="B34" s="3">
        <v>1114</v>
      </c>
      <c r="C34" s="3">
        <v>177</v>
      </c>
      <c r="D34" s="3">
        <v>1291</v>
      </c>
      <c r="E34" s="3">
        <v>360</v>
      </c>
      <c r="F34" s="3">
        <v>0</v>
      </c>
      <c r="G34" s="3">
        <v>360</v>
      </c>
      <c r="H34" s="4">
        <v>-67.68402154398564</v>
      </c>
      <c r="I34" s="4">
        <v>-100</v>
      </c>
      <c r="J34" s="5">
        <v>-72.1146398140976</v>
      </c>
    </row>
    <row r="35" spans="1:10" ht="14.25">
      <c r="A35" s="6" t="s">
        <v>59</v>
      </c>
      <c r="B35" s="7">
        <v>577</v>
      </c>
      <c r="C35" s="7">
        <v>5</v>
      </c>
      <c r="D35" s="7">
        <v>582</v>
      </c>
      <c r="E35" s="7">
        <v>735</v>
      </c>
      <c r="F35" s="7">
        <v>3</v>
      </c>
      <c r="G35" s="7">
        <v>738</v>
      </c>
      <c r="H35" s="8">
        <v>27.38301559792028</v>
      </c>
      <c r="I35" s="8">
        <v>-40</v>
      </c>
      <c r="J35" s="9">
        <v>26.804123711340207</v>
      </c>
    </row>
    <row r="36" spans="1:10" ht="14.25">
      <c r="A36" s="10" t="s">
        <v>29</v>
      </c>
      <c r="B36" s="3">
        <v>148</v>
      </c>
      <c r="C36" s="3">
        <v>84</v>
      </c>
      <c r="D36" s="3">
        <v>232</v>
      </c>
      <c r="E36" s="3">
        <v>157</v>
      </c>
      <c r="F36" s="3">
        <v>45</v>
      </c>
      <c r="G36" s="3">
        <v>202</v>
      </c>
      <c r="H36" s="4">
        <v>6.081081081081082</v>
      </c>
      <c r="I36" s="4">
        <v>-46.42857142857143</v>
      </c>
      <c r="J36" s="5">
        <v>-12.931034482758621</v>
      </c>
    </row>
    <row r="37" spans="1:10" ht="14.25">
      <c r="A37" s="6" t="s">
        <v>30</v>
      </c>
      <c r="B37" s="7">
        <v>482</v>
      </c>
      <c r="C37" s="7">
        <v>4</v>
      </c>
      <c r="D37" s="7">
        <v>486</v>
      </c>
      <c r="E37" s="7">
        <v>560</v>
      </c>
      <c r="F37" s="7">
        <v>2</v>
      </c>
      <c r="G37" s="7">
        <v>562</v>
      </c>
      <c r="H37" s="8">
        <v>16.182572614107883</v>
      </c>
      <c r="I37" s="8">
        <v>-50</v>
      </c>
      <c r="J37" s="9">
        <v>15.637860082304528</v>
      </c>
    </row>
    <row r="38" spans="1:10" ht="14.25">
      <c r="A38" s="10" t="s">
        <v>37</v>
      </c>
      <c r="B38" s="3">
        <v>918</v>
      </c>
      <c r="C38" s="3">
        <v>57</v>
      </c>
      <c r="D38" s="3">
        <v>975</v>
      </c>
      <c r="E38" s="3">
        <v>1030</v>
      </c>
      <c r="F38" s="3">
        <v>27</v>
      </c>
      <c r="G38" s="3">
        <v>1057</v>
      </c>
      <c r="H38" s="4">
        <v>12.200435729847495</v>
      </c>
      <c r="I38" s="4">
        <v>-52.63157894736842</v>
      </c>
      <c r="J38" s="5">
        <v>8.41025641025641</v>
      </c>
    </row>
    <row r="39" spans="1:10" ht="14.25">
      <c r="A39" s="6" t="s">
        <v>31</v>
      </c>
      <c r="B39" s="7">
        <v>1021</v>
      </c>
      <c r="C39" s="7">
        <v>0</v>
      </c>
      <c r="D39" s="7">
        <v>1021</v>
      </c>
      <c r="E39" s="7">
        <v>1186</v>
      </c>
      <c r="F39" s="7">
        <v>0</v>
      </c>
      <c r="G39" s="7">
        <v>1186</v>
      </c>
      <c r="H39" s="8">
        <v>16.16062683643487</v>
      </c>
      <c r="I39" s="8">
        <v>0</v>
      </c>
      <c r="J39" s="9">
        <v>16.16062683643487</v>
      </c>
    </row>
    <row r="40" spans="1:10" ht="14.25">
      <c r="A40" s="10" t="s">
        <v>32</v>
      </c>
      <c r="B40" s="3">
        <v>197</v>
      </c>
      <c r="C40" s="3">
        <v>5</v>
      </c>
      <c r="D40" s="3">
        <v>202</v>
      </c>
      <c r="E40" s="3">
        <v>183</v>
      </c>
      <c r="F40" s="3">
        <v>13</v>
      </c>
      <c r="G40" s="3">
        <v>196</v>
      </c>
      <c r="H40" s="4">
        <v>-7.1065989847715745</v>
      </c>
      <c r="I40" s="4">
        <v>160</v>
      </c>
      <c r="J40" s="5">
        <v>-2.9702970297029703</v>
      </c>
    </row>
    <row r="41" spans="1:10" ht="14.25">
      <c r="A41" s="6" t="s">
        <v>33</v>
      </c>
      <c r="B41" s="7">
        <v>3598</v>
      </c>
      <c r="C41" s="7">
        <v>838</v>
      </c>
      <c r="D41" s="7">
        <v>4436</v>
      </c>
      <c r="E41" s="7">
        <v>4144</v>
      </c>
      <c r="F41" s="7">
        <v>939</v>
      </c>
      <c r="G41" s="7">
        <v>5083</v>
      </c>
      <c r="H41" s="8">
        <v>15.17509727626459</v>
      </c>
      <c r="I41" s="8">
        <v>12.052505966587113</v>
      </c>
      <c r="J41" s="9">
        <v>14.585211902614969</v>
      </c>
    </row>
    <row r="42" spans="1:10" ht="14.25">
      <c r="A42" s="10" t="s">
        <v>34</v>
      </c>
      <c r="B42" s="3">
        <v>0</v>
      </c>
      <c r="C42" s="3">
        <v>2</v>
      </c>
      <c r="D42" s="3">
        <v>2</v>
      </c>
      <c r="E42" s="3">
        <v>1</v>
      </c>
      <c r="F42" s="3">
        <v>2</v>
      </c>
      <c r="G42" s="3">
        <v>3</v>
      </c>
      <c r="H42" s="4">
        <v>0</v>
      </c>
      <c r="I42" s="4">
        <v>0</v>
      </c>
      <c r="J42" s="5">
        <v>50</v>
      </c>
    </row>
    <row r="43" spans="1:10" ht="14.25">
      <c r="A43" s="6" t="s">
        <v>35</v>
      </c>
      <c r="B43" s="7">
        <v>1600</v>
      </c>
      <c r="C43" s="7">
        <v>261</v>
      </c>
      <c r="D43" s="7">
        <v>1861</v>
      </c>
      <c r="E43" s="7">
        <v>1764</v>
      </c>
      <c r="F43" s="7">
        <v>318</v>
      </c>
      <c r="G43" s="7">
        <v>2082</v>
      </c>
      <c r="H43" s="41">
        <v>10.25</v>
      </c>
      <c r="I43" s="8">
        <v>21.839080459770116</v>
      </c>
      <c r="J43" s="9">
        <v>11.875335840945727</v>
      </c>
    </row>
    <row r="44" spans="1:10" ht="14.25">
      <c r="A44" s="10" t="s">
        <v>36</v>
      </c>
      <c r="B44" s="3">
        <v>1271</v>
      </c>
      <c r="C44" s="3">
        <v>13</v>
      </c>
      <c r="D44" s="3">
        <v>1284</v>
      </c>
      <c r="E44" s="3">
        <v>1509</v>
      </c>
      <c r="F44" s="3">
        <v>4</v>
      </c>
      <c r="G44" s="3">
        <v>1513</v>
      </c>
      <c r="H44" s="4">
        <v>18.72541306058222</v>
      </c>
      <c r="I44" s="4">
        <v>-69.23076923076923</v>
      </c>
      <c r="J44" s="5">
        <v>17.834890965732086</v>
      </c>
    </row>
    <row r="45" spans="1:10" ht="14.25">
      <c r="A45" s="6" t="s">
        <v>65</v>
      </c>
      <c r="B45" s="7">
        <v>1329</v>
      </c>
      <c r="C45" s="7">
        <v>10</v>
      </c>
      <c r="D45" s="7">
        <v>1339</v>
      </c>
      <c r="E45" s="7">
        <v>1481</v>
      </c>
      <c r="F45" s="7">
        <v>7</v>
      </c>
      <c r="G45" s="7">
        <v>1488</v>
      </c>
      <c r="H45" s="8">
        <v>11.43717080511663</v>
      </c>
      <c r="I45" s="8">
        <v>-30</v>
      </c>
      <c r="J45" s="9">
        <v>11.127707244212099</v>
      </c>
    </row>
    <row r="46" spans="1:10" ht="14.25">
      <c r="A46" s="10" t="s">
        <v>66</v>
      </c>
      <c r="B46" s="3">
        <v>747</v>
      </c>
      <c r="C46" s="3">
        <v>1</v>
      </c>
      <c r="D46" s="3">
        <v>748</v>
      </c>
      <c r="E46" s="3">
        <v>906</v>
      </c>
      <c r="F46" s="3">
        <v>2</v>
      </c>
      <c r="G46" s="3">
        <v>908</v>
      </c>
      <c r="H46" s="4">
        <v>21.285140562248998</v>
      </c>
      <c r="I46" s="4">
        <v>100</v>
      </c>
      <c r="J46" s="5">
        <v>21.390374331550802</v>
      </c>
    </row>
    <row r="47" spans="1:10" ht="14.25">
      <c r="A47" s="6" t="s">
        <v>38</v>
      </c>
      <c r="B47" s="7">
        <v>1727</v>
      </c>
      <c r="C47" s="7">
        <v>25</v>
      </c>
      <c r="D47" s="7">
        <v>1752</v>
      </c>
      <c r="E47" s="7">
        <v>2164</v>
      </c>
      <c r="F47" s="7">
        <v>29</v>
      </c>
      <c r="G47" s="7">
        <v>2193</v>
      </c>
      <c r="H47" s="8">
        <v>25.303995367689637</v>
      </c>
      <c r="I47" s="8">
        <v>16</v>
      </c>
      <c r="J47" s="9">
        <v>25.17123287671233</v>
      </c>
    </row>
    <row r="48" spans="1:10" ht="14.25">
      <c r="A48" s="10" t="s">
        <v>67</v>
      </c>
      <c r="B48" s="3">
        <v>1393</v>
      </c>
      <c r="C48" s="3">
        <v>4</v>
      </c>
      <c r="D48" s="3">
        <v>1397</v>
      </c>
      <c r="E48" s="3">
        <v>2272</v>
      </c>
      <c r="F48" s="3">
        <v>9</v>
      </c>
      <c r="G48" s="3">
        <v>2281</v>
      </c>
      <c r="H48" s="4">
        <v>63.101220387652546</v>
      </c>
      <c r="I48" s="4">
        <v>125</v>
      </c>
      <c r="J48" s="5">
        <v>63.27845382963493</v>
      </c>
    </row>
    <row r="49" spans="1:10" ht="14.25">
      <c r="A49" s="6" t="s">
        <v>39</v>
      </c>
      <c r="B49" s="7">
        <v>2355</v>
      </c>
      <c r="C49" s="7">
        <v>284</v>
      </c>
      <c r="D49" s="7">
        <v>2639</v>
      </c>
      <c r="E49" s="7">
        <v>2792</v>
      </c>
      <c r="F49" s="7">
        <v>315</v>
      </c>
      <c r="G49" s="7">
        <v>3107</v>
      </c>
      <c r="H49" s="8">
        <v>18.556263269639064</v>
      </c>
      <c r="I49" s="8">
        <v>10.915492957746478</v>
      </c>
      <c r="J49" s="9">
        <v>17.733990147783253</v>
      </c>
    </row>
    <row r="50" spans="1:10" ht="14.25">
      <c r="A50" s="10" t="s">
        <v>40</v>
      </c>
      <c r="B50" s="3">
        <v>148</v>
      </c>
      <c r="C50" s="3">
        <v>0</v>
      </c>
      <c r="D50" s="3">
        <v>148</v>
      </c>
      <c r="E50" s="3">
        <v>178</v>
      </c>
      <c r="F50" s="3">
        <v>0</v>
      </c>
      <c r="G50" s="3">
        <v>178</v>
      </c>
      <c r="H50" s="4">
        <v>20.27027027027027</v>
      </c>
      <c r="I50" s="4">
        <v>0</v>
      </c>
      <c r="J50" s="5">
        <v>20.27027027027027</v>
      </c>
    </row>
    <row r="51" spans="1:10" ht="14.25">
      <c r="A51" s="6" t="s">
        <v>41</v>
      </c>
      <c r="B51" s="7">
        <v>204</v>
      </c>
      <c r="C51" s="7">
        <v>2</v>
      </c>
      <c r="D51" s="7">
        <v>206</v>
      </c>
      <c r="E51" s="7">
        <v>198</v>
      </c>
      <c r="F51" s="7">
        <v>0</v>
      </c>
      <c r="G51" s="7">
        <v>198</v>
      </c>
      <c r="H51" s="8">
        <v>-2.941176470588235</v>
      </c>
      <c r="I51" s="8">
        <v>-100</v>
      </c>
      <c r="J51" s="9">
        <v>-3.8834951456310676</v>
      </c>
    </row>
    <row r="52" spans="1:10" ht="14.25">
      <c r="A52" s="10" t="s">
        <v>42</v>
      </c>
      <c r="B52" s="3">
        <v>842</v>
      </c>
      <c r="C52" s="3">
        <v>16</v>
      </c>
      <c r="D52" s="3">
        <v>858</v>
      </c>
      <c r="E52" s="3">
        <v>883</v>
      </c>
      <c r="F52" s="3">
        <v>26</v>
      </c>
      <c r="G52" s="3">
        <v>909</v>
      </c>
      <c r="H52" s="4">
        <v>4.86935866983373</v>
      </c>
      <c r="I52" s="4">
        <v>62.5</v>
      </c>
      <c r="J52" s="5">
        <v>5.944055944055944</v>
      </c>
    </row>
    <row r="53" spans="1:10" ht="14.25">
      <c r="A53" s="6" t="s">
        <v>68</v>
      </c>
      <c r="B53" s="7">
        <v>1290</v>
      </c>
      <c r="C53" s="7">
        <v>61</v>
      </c>
      <c r="D53" s="7">
        <v>1351</v>
      </c>
      <c r="E53" s="7">
        <v>1680</v>
      </c>
      <c r="F53" s="7">
        <v>44</v>
      </c>
      <c r="G53" s="7">
        <v>1724</v>
      </c>
      <c r="H53" s="8">
        <v>30.23255813953488</v>
      </c>
      <c r="I53" s="8">
        <v>-27.86885245901639</v>
      </c>
      <c r="J53" s="9">
        <v>27.609178386380457</v>
      </c>
    </row>
    <row r="54" spans="1:10" ht="14.25">
      <c r="A54" s="10" t="s">
        <v>43</v>
      </c>
      <c r="B54" s="3">
        <v>692</v>
      </c>
      <c r="C54" s="3">
        <v>0</v>
      </c>
      <c r="D54" s="3">
        <v>692</v>
      </c>
      <c r="E54" s="3">
        <v>809</v>
      </c>
      <c r="F54" s="3">
        <v>0</v>
      </c>
      <c r="G54" s="3">
        <v>809</v>
      </c>
      <c r="H54" s="4">
        <v>16.907514450867055</v>
      </c>
      <c r="I54" s="4">
        <v>0</v>
      </c>
      <c r="J54" s="5">
        <v>16.907514450867055</v>
      </c>
    </row>
    <row r="55" spans="1:10" ht="14.25">
      <c r="A55" s="6" t="s">
        <v>61</v>
      </c>
      <c r="B55" s="7">
        <v>95</v>
      </c>
      <c r="C55" s="7">
        <v>41</v>
      </c>
      <c r="D55" s="7">
        <v>136</v>
      </c>
      <c r="E55" s="7">
        <v>75</v>
      </c>
      <c r="F55" s="7">
        <v>27</v>
      </c>
      <c r="G55" s="7">
        <v>102</v>
      </c>
      <c r="H55" s="8">
        <v>-21.052631578947366</v>
      </c>
      <c r="I55" s="8">
        <v>-34.146341463414636</v>
      </c>
      <c r="J55" s="9">
        <v>-25</v>
      </c>
    </row>
    <row r="56" spans="1:10" ht="14.25">
      <c r="A56" s="10" t="s">
        <v>44</v>
      </c>
      <c r="B56" s="3">
        <v>260</v>
      </c>
      <c r="C56" s="3">
        <v>6</v>
      </c>
      <c r="D56" s="3">
        <v>266</v>
      </c>
      <c r="E56" s="3">
        <v>321</v>
      </c>
      <c r="F56" s="3">
        <v>6</v>
      </c>
      <c r="G56" s="3">
        <v>327</v>
      </c>
      <c r="H56" s="4">
        <v>23.46153846153846</v>
      </c>
      <c r="I56" s="4">
        <v>0</v>
      </c>
      <c r="J56" s="5">
        <v>22.932330827067666</v>
      </c>
    </row>
    <row r="57" spans="1:10" ht="14.25">
      <c r="A57" s="6" t="s">
        <v>45</v>
      </c>
      <c r="B57" s="7">
        <v>0</v>
      </c>
      <c r="C57" s="7">
        <v>0</v>
      </c>
      <c r="D57" s="7">
        <v>0</v>
      </c>
      <c r="E57" s="7">
        <v>0</v>
      </c>
      <c r="F57" s="7">
        <v>0</v>
      </c>
      <c r="G57" s="7">
        <v>0</v>
      </c>
      <c r="H57" s="8">
        <v>0</v>
      </c>
      <c r="I57" s="8">
        <v>0</v>
      </c>
      <c r="J57" s="9">
        <v>0</v>
      </c>
    </row>
    <row r="58" spans="1:10" ht="14.25">
      <c r="A58" s="10" t="s">
        <v>46</v>
      </c>
      <c r="B58" s="3">
        <v>2789</v>
      </c>
      <c r="C58" s="3">
        <v>9</v>
      </c>
      <c r="D58" s="3">
        <v>2798</v>
      </c>
      <c r="E58" s="3">
        <v>3234</v>
      </c>
      <c r="F58" s="3">
        <v>12</v>
      </c>
      <c r="G58" s="3">
        <v>3246</v>
      </c>
      <c r="H58" s="4">
        <v>15.955539619935461</v>
      </c>
      <c r="I58" s="4">
        <v>33.33333333333333</v>
      </c>
      <c r="J58" s="5">
        <v>16.01143674052895</v>
      </c>
    </row>
    <row r="59" spans="1:10" ht="14.25">
      <c r="A59" s="6" t="s">
        <v>74</v>
      </c>
      <c r="B59" s="7">
        <v>130</v>
      </c>
      <c r="C59" s="7">
        <v>46</v>
      </c>
      <c r="D59" s="7">
        <v>176</v>
      </c>
      <c r="E59" s="7">
        <v>171</v>
      </c>
      <c r="F59" s="7">
        <v>42</v>
      </c>
      <c r="G59" s="7">
        <v>213</v>
      </c>
      <c r="H59" s="8">
        <v>31.538461538461537</v>
      </c>
      <c r="I59" s="8">
        <v>-8.695652173913043</v>
      </c>
      <c r="J59" s="9">
        <v>21.022727272727273</v>
      </c>
    </row>
    <row r="60" spans="1:10" ht="14.25">
      <c r="A60" s="10" t="s">
        <v>75</v>
      </c>
      <c r="B60" s="3">
        <v>76</v>
      </c>
      <c r="C60" s="3">
        <v>105</v>
      </c>
      <c r="D60" s="3">
        <v>181</v>
      </c>
      <c r="E60" s="3">
        <v>102</v>
      </c>
      <c r="F60" s="3">
        <v>128</v>
      </c>
      <c r="G60" s="3">
        <v>230</v>
      </c>
      <c r="H60" s="4">
        <v>34.21052631578947</v>
      </c>
      <c r="I60" s="4">
        <v>21.904761904761905</v>
      </c>
      <c r="J60" s="5">
        <v>27.071823204419886</v>
      </c>
    </row>
    <row r="61" spans="1:10" ht="14.25">
      <c r="A61" s="11" t="s">
        <v>47</v>
      </c>
      <c r="B61" s="22">
        <f>+B62-SUM(B6+B10+B20+B32+B59+B60+B5)</f>
        <v>96187</v>
      </c>
      <c r="C61" s="22">
        <f>+C62-SUM(C6+C10+C20+C32+C59+C60+C5)</f>
        <v>35430</v>
      </c>
      <c r="D61" s="22">
        <f>+D62-SUM(D6+D10+D20+D32+D59+D60+D5)</f>
        <v>131617</v>
      </c>
      <c r="E61" s="22">
        <f>+E62-SUM(E6+E10+E20+E32+E59+E60+E5)</f>
        <v>112425</v>
      </c>
      <c r="F61" s="22">
        <f>+F62-SUM(F6+F10+F20+F32+F59+F60+F5)</f>
        <v>45271</v>
      </c>
      <c r="G61" s="22">
        <f>+G62-SUM(G6+G10+G20+G32+G59+G60+G5)</f>
        <v>157696</v>
      </c>
      <c r="H61" s="23">
        <f>+_xlfn.IFERROR(((E61-B61)/B61)*100,0)</f>
        <v>16.88169919011925</v>
      </c>
      <c r="I61" s="23">
        <f>+_xlfn.IFERROR(((F61-C61)/C61)*100,0)</f>
        <v>27.775896133220435</v>
      </c>
      <c r="J61" s="23">
        <f>+_xlfn.IFERROR(((G61-D61)/D61)*100,0)</f>
        <v>19.814309701634286</v>
      </c>
    </row>
    <row r="62" spans="1:10" ht="14.25">
      <c r="A62" s="14" t="s">
        <v>48</v>
      </c>
      <c r="B62" s="24">
        <f>SUM(B4:B60)</f>
        <v>157960</v>
      </c>
      <c r="C62" s="24">
        <f>SUM(C4:C60)</f>
        <v>176998</v>
      </c>
      <c r="D62" s="24">
        <f>SUM(D4:D60)</f>
        <v>334958</v>
      </c>
      <c r="E62" s="24">
        <f>SUM(E4:E60)</f>
        <v>183711</v>
      </c>
      <c r="F62" s="24">
        <f>SUM(F4:F60)</f>
        <v>211217</v>
      </c>
      <c r="G62" s="24">
        <f>SUM(G4:G60)</f>
        <v>394928</v>
      </c>
      <c r="H62" s="25">
        <f>+_xlfn.IFERROR(((E62-B62)/B62)*100,0)</f>
        <v>16.302228412256266</v>
      </c>
      <c r="I62" s="25">
        <f>+_xlfn.IFERROR(((F62-C62)/C62)*100,0)</f>
        <v>19.332986813410322</v>
      </c>
      <c r="J62" s="25">
        <f>+_xlfn.IFERROR(((G62-D62)/D62)*100,0)</f>
        <v>17.9037371849605</v>
      </c>
    </row>
    <row r="63" spans="1:10" ht="14.25">
      <c r="A63" s="26"/>
      <c r="B63" s="27"/>
      <c r="C63" s="27"/>
      <c r="D63" s="27"/>
      <c r="E63" s="27"/>
      <c r="F63" s="27"/>
      <c r="G63" s="27"/>
      <c r="H63" s="27"/>
      <c r="I63" s="27"/>
      <c r="J63" s="28"/>
    </row>
    <row r="64" spans="1:10" ht="14.25">
      <c r="A64" s="26"/>
      <c r="B64" s="27"/>
      <c r="C64" s="27"/>
      <c r="D64" s="27"/>
      <c r="E64" s="27"/>
      <c r="F64" s="27"/>
      <c r="G64" s="27"/>
      <c r="H64" s="27"/>
      <c r="I64" s="27"/>
      <c r="J64" s="28"/>
    </row>
    <row r="65" spans="1:10" ht="15" thickBot="1">
      <c r="A65" s="29"/>
      <c r="B65" s="30"/>
      <c r="C65" s="30"/>
      <c r="D65" s="30"/>
      <c r="E65" s="30"/>
      <c r="F65" s="30"/>
      <c r="G65" s="30"/>
      <c r="H65" s="30"/>
      <c r="I65" s="30"/>
      <c r="J65" s="31"/>
    </row>
    <row r="66" spans="1:10" ht="50.25" customHeight="1">
      <c r="A66" s="61" t="s">
        <v>62</v>
      </c>
      <c r="B66" s="61"/>
      <c r="C66" s="61"/>
      <c r="D66" s="61"/>
      <c r="E66" s="61"/>
      <c r="F66" s="61"/>
      <c r="G66" s="61"/>
      <c r="H66" s="61"/>
      <c r="I66" s="61"/>
      <c r="J66" s="61"/>
    </row>
    <row r="67" ht="14.25">
      <c r="A67" s="39" t="s">
        <v>63</v>
      </c>
    </row>
  </sheetData>
  <sheetProtection/>
  <mergeCells count="6">
    <mergeCell ref="A66:J66"/>
    <mergeCell ref="A1:J1"/>
    <mergeCell ref="A2:A3"/>
    <mergeCell ref="B2:D2"/>
    <mergeCell ref="E2:G2"/>
    <mergeCell ref="H2:J2"/>
  </mergeCells>
  <conditionalFormatting sqref="B4:J60">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J71"/>
  <sheetViews>
    <sheetView zoomScale="80" zoomScaleNormal="80" zoomScalePageLayoutView="0" workbookViewId="0" topLeftCell="A25">
      <selection activeCell="B61" sqref="B61"/>
    </sheetView>
  </sheetViews>
  <sheetFormatPr defaultColWidth="9.140625" defaultRowHeight="15"/>
  <cols>
    <col min="1" max="1" width="34.00390625" style="0" bestFit="1" customWidth="1"/>
    <col min="2" max="10" width="14.28125" style="0" customWidth="1"/>
  </cols>
  <sheetData>
    <row r="1" spans="1:10" ht="18" customHeight="1">
      <c r="A1" s="62" t="s">
        <v>57</v>
      </c>
      <c r="B1" s="63"/>
      <c r="C1" s="63"/>
      <c r="D1" s="63"/>
      <c r="E1" s="63"/>
      <c r="F1" s="63"/>
      <c r="G1" s="63"/>
      <c r="H1" s="63"/>
      <c r="I1" s="63"/>
      <c r="J1" s="64"/>
    </row>
    <row r="2" spans="1:10" ht="30" customHeight="1">
      <c r="A2" s="76" t="s">
        <v>1</v>
      </c>
      <c r="B2" s="67" t="s">
        <v>78</v>
      </c>
      <c r="C2" s="67"/>
      <c r="D2" s="67"/>
      <c r="E2" s="67" t="s">
        <v>79</v>
      </c>
      <c r="F2" s="67"/>
      <c r="G2" s="67"/>
      <c r="H2" s="68" t="s">
        <v>77</v>
      </c>
      <c r="I2" s="68"/>
      <c r="J2" s="69"/>
    </row>
    <row r="3" spans="1:10" ht="14.25">
      <c r="A3" s="77"/>
      <c r="B3" s="1" t="s">
        <v>2</v>
      </c>
      <c r="C3" s="1" t="s">
        <v>3</v>
      </c>
      <c r="D3" s="1" t="s">
        <v>4</v>
      </c>
      <c r="E3" s="1" t="s">
        <v>2</v>
      </c>
      <c r="F3" s="1" t="s">
        <v>3</v>
      </c>
      <c r="G3" s="1" t="s">
        <v>4</v>
      </c>
      <c r="H3" s="1" t="s">
        <v>2</v>
      </c>
      <c r="I3" s="1" t="s">
        <v>3</v>
      </c>
      <c r="J3" s="2" t="s">
        <v>4</v>
      </c>
    </row>
    <row r="4" spans="1:10" ht="14.25">
      <c r="A4" s="10" t="s">
        <v>5</v>
      </c>
      <c r="B4" s="3">
        <v>0</v>
      </c>
      <c r="C4" s="3">
        <v>0</v>
      </c>
      <c r="D4" s="3">
        <v>0</v>
      </c>
      <c r="E4" s="3">
        <v>0</v>
      </c>
      <c r="F4" s="3">
        <v>0</v>
      </c>
      <c r="G4" s="3">
        <v>0</v>
      </c>
      <c r="H4" s="4">
        <v>0</v>
      </c>
      <c r="I4" s="4">
        <v>0</v>
      </c>
      <c r="J4" s="5">
        <v>0</v>
      </c>
    </row>
    <row r="5" spans="1:10" ht="14.25">
      <c r="A5" s="6" t="s">
        <v>69</v>
      </c>
      <c r="B5" s="7">
        <v>53900.628</v>
      </c>
      <c r="C5" s="7">
        <v>802989.5410000001</v>
      </c>
      <c r="D5" s="7">
        <v>856890.1690000001</v>
      </c>
      <c r="E5" s="7">
        <v>59664.360180800184</v>
      </c>
      <c r="F5" s="7">
        <v>927181.9044199969</v>
      </c>
      <c r="G5" s="7">
        <v>986846.2646007971</v>
      </c>
      <c r="H5" s="8">
        <v>10.693256080059378</v>
      </c>
      <c r="I5" s="8">
        <v>15.466249194894157</v>
      </c>
      <c r="J5" s="9">
        <v>15.166015471090901</v>
      </c>
    </row>
    <row r="6" spans="1:10" ht="14.25">
      <c r="A6" s="10" t="s">
        <v>70</v>
      </c>
      <c r="B6" s="3">
        <v>32954.664</v>
      </c>
      <c r="C6" s="3">
        <v>77774.808</v>
      </c>
      <c r="D6" s="3">
        <v>110729.47200000001</v>
      </c>
      <c r="E6" s="3">
        <v>39367.9853298</v>
      </c>
      <c r="F6" s="3">
        <v>91975.8974912</v>
      </c>
      <c r="G6" s="3">
        <v>131343.882821</v>
      </c>
      <c r="H6" s="4">
        <v>19.461042994703284</v>
      </c>
      <c r="I6" s="4">
        <v>18.259240821526674</v>
      </c>
      <c r="J6" s="5">
        <v>18.61691422225873</v>
      </c>
    </row>
    <row r="7" spans="1:10" ht="14.25">
      <c r="A7" s="6" t="s">
        <v>6</v>
      </c>
      <c r="B7" s="7">
        <v>20042.356</v>
      </c>
      <c r="C7" s="7">
        <v>10090.488000000001</v>
      </c>
      <c r="D7" s="7">
        <v>30132.844</v>
      </c>
      <c r="E7" s="7">
        <v>22666</v>
      </c>
      <c r="F7" s="7">
        <v>13857</v>
      </c>
      <c r="G7" s="7">
        <v>36523</v>
      </c>
      <c r="H7" s="8">
        <v>13.090496945568674</v>
      </c>
      <c r="I7" s="8">
        <v>37.3273522549157</v>
      </c>
      <c r="J7" s="9">
        <v>21.206614284400104</v>
      </c>
    </row>
    <row r="8" spans="1:10" ht="14.25">
      <c r="A8" s="10" t="s">
        <v>7</v>
      </c>
      <c r="B8" s="3">
        <v>22174.397999999997</v>
      </c>
      <c r="C8" s="3">
        <v>12068.905</v>
      </c>
      <c r="D8" s="3">
        <v>34243.303</v>
      </c>
      <c r="E8" s="3">
        <v>26500.396</v>
      </c>
      <c r="F8" s="3">
        <v>15242.19</v>
      </c>
      <c r="G8" s="3">
        <v>41742.586</v>
      </c>
      <c r="H8" s="4">
        <v>19.508976072315487</v>
      </c>
      <c r="I8" s="4">
        <v>26.293064698081555</v>
      </c>
      <c r="J8" s="5">
        <v>21.899998957460394</v>
      </c>
    </row>
    <row r="9" spans="1:10" ht="14.25">
      <c r="A9" s="6" t="s">
        <v>8</v>
      </c>
      <c r="B9" s="7">
        <v>15213.796</v>
      </c>
      <c r="C9" s="7">
        <v>39413.745999999985</v>
      </c>
      <c r="D9" s="7">
        <v>54627.54199999999</v>
      </c>
      <c r="E9" s="7">
        <v>18213.284</v>
      </c>
      <c r="F9" s="7">
        <v>49006.334</v>
      </c>
      <c r="G9" s="7">
        <v>67219.618</v>
      </c>
      <c r="H9" s="8">
        <v>19.71557920192961</v>
      </c>
      <c r="I9" s="8">
        <v>24.338178867849866</v>
      </c>
      <c r="J9" s="9">
        <v>23.05078269858823</v>
      </c>
    </row>
    <row r="10" spans="1:10" ht="14.25">
      <c r="A10" s="10" t="s">
        <v>71</v>
      </c>
      <c r="B10" s="3">
        <v>1021.902</v>
      </c>
      <c r="C10" s="3">
        <v>606.3329999999999</v>
      </c>
      <c r="D10" s="3">
        <v>1628.235</v>
      </c>
      <c r="E10" s="3">
        <v>1169.127</v>
      </c>
      <c r="F10" s="3">
        <v>883.713</v>
      </c>
      <c r="G10" s="3">
        <v>2052.84</v>
      </c>
      <c r="H10" s="4">
        <v>14.406958788611815</v>
      </c>
      <c r="I10" s="4">
        <v>45.747138948399666</v>
      </c>
      <c r="J10" s="5">
        <v>26.07762393020665</v>
      </c>
    </row>
    <row r="11" spans="1:10" ht="14.25">
      <c r="A11" s="6" t="s">
        <v>9</v>
      </c>
      <c r="B11" s="7">
        <v>2313.617</v>
      </c>
      <c r="C11" s="7">
        <v>2194.066</v>
      </c>
      <c r="D11" s="7">
        <v>4507.683</v>
      </c>
      <c r="E11" s="7">
        <v>2636.525</v>
      </c>
      <c r="F11" s="7">
        <v>3004.146</v>
      </c>
      <c r="G11" s="7">
        <v>5640.671</v>
      </c>
      <c r="H11" s="8">
        <v>13.956847654559931</v>
      </c>
      <c r="I11" s="8">
        <v>36.921405281336135</v>
      </c>
      <c r="J11" s="9">
        <v>25.134597974169886</v>
      </c>
    </row>
    <row r="12" spans="1:10" ht="14.25">
      <c r="A12" s="10" t="s">
        <v>10</v>
      </c>
      <c r="B12" s="3">
        <v>2629.687</v>
      </c>
      <c r="C12" s="3">
        <v>527.798</v>
      </c>
      <c r="D12" s="3">
        <v>3157.4849999999997</v>
      </c>
      <c r="E12" s="3">
        <v>3193.5209999999997</v>
      </c>
      <c r="F12" s="3">
        <v>754.808</v>
      </c>
      <c r="G12" s="3">
        <v>3948.3289999999997</v>
      </c>
      <c r="H12" s="4">
        <v>21.44110686937266</v>
      </c>
      <c r="I12" s="4">
        <v>43.010773060905876</v>
      </c>
      <c r="J12" s="5">
        <v>25.04664313528014</v>
      </c>
    </row>
    <row r="13" spans="1:10" ht="14.25">
      <c r="A13" s="6" t="s">
        <v>11</v>
      </c>
      <c r="B13" s="7">
        <v>10028.079000000002</v>
      </c>
      <c r="C13" s="7">
        <v>3356.7410000000004</v>
      </c>
      <c r="D13" s="7">
        <v>13384.820000000002</v>
      </c>
      <c r="E13" s="7">
        <v>12568.0864</v>
      </c>
      <c r="F13" s="7">
        <v>3883.542</v>
      </c>
      <c r="G13" s="7">
        <v>16451.6284</v>
      </c>
      <c r="H13" s="8">
        <v>25.328952833339248</v>
      </c>
      <c r="I13" s="8">
        <v>15.693823264886966</v>
      </c>
      <c r="J13" s="9">
        <v>22.912586048971892</v>
      </c>
    </row>
    <row r="14" spans="1:10" ht="14.25">
      <c r="A14" s="10" t="s">
        <v>12</v>
      </c>
      <c r="B14" s="3">
        <v>5131.101999999999</v>
      </c>
      <c r="C14" s="3">
        <v>859.8519999999999</v>
      </c>
      <c r="D14" s="3">
        <v>5990.953999999999</v>
      </c>
      <c r="E14" s="3">
        <v>6229.477</v>
      </c>
      <c r="F14" s="3">
        <v>988.034</v>
      </c>
      <c r="G14" s="3">
        <v>7217.5109999999995</v>
      </c>
      <c r="H14" s="4">
        <v>21.40622034019205</v>
      </c>
      <c r="I14" s="4">
        <v>14.907449188930205</v>
      </c>
      <c r="J14" s="5">
        <v>20.47348385582665</v>
      </c>
    </row>
    <row r="15" spans="1:10" ht="14.25">
      <c r="A15" s="6" t="s">
        <v>13</v>
      </c>
      <c r="B15" s="7">
        <v>2484.612</v>
      </c>
      <c r="C15" s="7">
        <v>32.853</v>
      </c>
      <c r="D15" s="7">
        <v>2517.465</v>
      </c>
      <c r="E15" s="7">
        <v>3421.491</v>
      </c>
      <c r="F15" s="7">
        <v>18.497</v>
      </c>
      <c r="G15" s="7">
        <v>3439.988</v>
      </c>
      <c r="H15" s="8">
        <v>37.707255700286396</v>
      </c>
      <c r="I15" s="8">
        <v>-43.6976836209783</v>
      </c>
      <c r="J15" s="9">
        <v>36.644918598669676</v>
      </c>
    </row>
    <row r="16" spans="1:10" ht="14.25">
      <c r="A16" s="10" t="s">
        <v>14</v>
      </c>
      <c r="B16" s="3">
        <v>5269.086</v>
      </c>
      <c r="C16" s="3">
        <v>1446.029</v>
      </c>
      <c r="D16" s="3">
        <v>6715.115</v>
      </c>
      <c r="E16" s="3">
        <v>6365.079</v>
      </c>
      <c r="F16" s="3">
        <v>1745.239</v>
      </c>
      <c r="G16" s="3">
        <v>8110.317999999999</v>
      </c>
      <c r="H16" s="40">
        <v>20.800438633949028</v>
      </c>
      <c r="I16" s="4">
        <v>20.691839513592054</v>
      </c>
      <c r="J16" s="5">
        <v>20.777052961862896</v>
      </c>
    </row>
    <row r="17" spans="1:10" ht="14.25">
      <c r="A17" s="6" t="s">
        <v>15</v>
      </c>
      <c r="B17" s="7">
        <v>554.215</v>
      </c>
      <c r="C17" s="7">
        <v>4.805</v>
      </c>
      <c r="D17" s="7">
        <v>559.02</v>
      </c>
      <c r="E17" s="7">
        <v>903.4490000000001</v>
      </c>
      <c r="F17" s="7">
        <v>33.57</v>
      </c>
      <c r="G17" s="7">
        <v>937.0190000000001</v>
      </c>
      <c r="H17" s="8">
        <v>63.014173199931435</v>
      </c>
      <c r="I17" s="8">
        <v>598.6472424557752</v>
      </c>
      <c r="J17" s="9">
        <v>67.61815319666562</v>
      </c>
    </row>
    <row r="18" spans="1:10" ht="14.25">
      <c r="A18" s="10" t="s">
        <v>16</v>
      </c>
      <c r="B18" s="3">
        <v>745.971</v>
      </c>
      <c r="C18" s="3">
        <v>0</v>
      </c>
      <c r="D18" s="3">
        <v>745.971</v>
      </c>
      <c r="E18" s="3">
        <v>939.186</v>
      </c>
      <c r="F18" s="3">
        <v>0</v>
      </c>
      <c r="G18" s="3">
        <v>939.186</v>
      </c>
      <c r="H18" s="4">
        <v>25.901140929070976</v>
      </c>
      <c r="I18" s="4">
        <v>0</v>
      </c>
      <c r="J18" s="5">
        <v>25.901140929070976</v>
      </c>
    </row>
    <row r="19" spans="1:10" ht="14.25">
      <c r="A19" s="6" t="s">
        <v>17</v>
      </c>
      <c r="B19" s="7">
        <v>256.961</v>
      </c>
      <c r="C19" s="7">
        <v>89.41499999999999</v>
      </c>
      <c r="D19" s="7">
        <v>346.376</v>
      </c>
      <c r="E19" s="7">
        <v>302.845</v>
      </c>
      <c r="F19" s="7">
        <v>125.51</v>
      </c>
      <c r="G19" s="7">
        <v>428.355</v>
      </c>
      <c r="H19" s="8">
        <v>17.85640622506918</v>
      </c>
      <c r="I19" s="8">
        <v>40.36794721243641</v>
      </c>
      <c r="J19" s="9">
        <v>23.667632861399188</v>
      </c>
    </row>
    <row r="20" spans="1:10" ht="14.25">
      <c r="A20" s="10" t="s">
        <v>72</v>
      </c>
      <c r="B20" s="3">
        <v>0</v>
      </c>
      <c r="C20" s="3">
        <v>0</v>
      </c>
      <c r="D20" s="3">
        <v>0</v>
      </c>
      <c r="E20" s="3">
        <v>0</v>
      </c>
      <c r="F20" s="3">
        <v>0</v>
      </c>
      <c r="G20" s="3">
        <v>0</v>
      </c>
      <c r="H20" s="4">
        <v>0</v>
      </c>
      <c r="I20" s="4">
        <v>0</v>
      </c>
      <c r="J20" s="5">
        <v>0</v>
      </c>
    </row>
    <row r="21" spans="1:10" ht="14.25">
      <c r="A21" s="6" t="s">
        <v>18</v>
      </c>
      <c r="B21" s="7">
        <v>288.07099999999997</v>
      </c>
      <c r="C21" s="7">
        <v>46.879000000000005</v>
      </c>
      <c r="D21" s="7">
        <v>334.95</v>
      </c>
      <c r="E21" s="7">
        <v>320.371</v>
      </c>
      <c r="F21" s="7">
        <v>105.833</v>
      </c>
      <c r="G21" s="7">
        <v>426.20399999999995</v>
      </c>
      <c r="H21" s="8">
        <v>11.21251358172118</v>
      </c>
      <c r="I21" s="8">
        <v>125.75780200089591</v>
      </c>
      <c r="J21" s="9">
        <v>27.244066278549028</v>
      </c>
    </row>
    <row r="22" spans="1:10" ht="14.25">
      <c r="A22" s="10" t="s">
        <v>19</v>
      </c>
      <c r="B22" s="3">
        <v>0</v>
      </c>
      <c r="C22" s="3">
        <v>0</v>
      </c>
      <c r="D22" s="3">
        <v>0</v>
      </c>
      <c r="E22" s="3">
        <v>0</v>
      </c>
      <c r="F22" s="3">
        <v>0</v>
      </c>
      <c r="G22" s="3">
        <v>0</v>
      </c>
      <c r="H22" s="4">
        <v>0</v>
      </c>
      <c r="I22" s="4">
        <v>0</v>
      </c>
      <c r="J22" s="5">
        <v>0</v>
      </c>
    </row>
    <row r="23" spans="1:10" ht="14.25">
      <c r="A23" s="6" t="s">
        <v>20</v>
      </c>
      <c r="B23" s="7">
        <v>1376.8210000000001</v>
      </c>
      <c r="C23" s="7">
        <v>22.972</v>
      </c>
      <c r="D23" s="7">
        <v>1399.7930000000001</v>
      </c>
      <c r="E23" s="7">
        <v>2211.741</v>
      </c>
      <c r="F23" s="7">
        <v>27.034</v>
      </c>
      <c r="G23" s="7">
        <v>2238.775</v>
      </c>
      <c r="H23" s="8">
        <v>60.641143619976724</v>
      </c>
      <c r="I23" s="8">
        <v>17.682395960299484</v>
      </c>
      <c r="J23" s="9">
        <v>59.93614770183876</v>
      </c>
    </row>
    <row r="24" spans="1:10" ht="14.25">
      <c r="A24" s="10" t="s">
        <v>21</v>
      </c>
      <c r="B24" s="3">
        <v>384.88100000000003</v>
      </c>
      <c r="C24" s="3">
        <v>0</v>
      </c>
      <c r="D24" s="3">
        <v>384.88100000000003</v>
      </c>
      <c r="E24" s="3">
        <v>481.332</v>
      </c>
      <c r="F24" s="3">
        <v>13.899000000000001</v>
      </c>
      <c r="G24" s="3">
        <v>495.231</v>
      </c>
      <c r="H24" s="4">
        <v>25.059953596046558</v>
      </c>
      <c r="I24" s="4">
        <v>0</v>
      </c>
      <c r="J24" s="5">
        <v>28.671199669508223</v>
      </c>
    </row>
    <row r="25" spans="1:10" ht="14.25">
      <c r="A25" s="6" t="s">
        <v>22</v>
      </c>
      <c r="B25" s="7">
        <v>435.52</v>
      </c>
      <c r="C25" s="7">
        <v>206.175</v>
      </c>
      <c r="D25" s="7">
        <v>641.6949999999999</v>
      </c>
      <c r="E25" s="7">
        <v>578.017</v>
      </c>
      <c r="F25" s="7">
        <v>205.774</v>
      </c>
      <c r="G25" s="7">
        <v>783.791</v>
      </c>
      <c r="H25" s="8">
        <v>32.71881888317416</v>
      </c>
      <c r="I25" s="8">
        <v>-0.19449496786710824</v>
      </c>
      <c r="J25" s="9">
        <v>22.143853388291966</v>
      </c>
    </row>
    <row r="26" spans="1:10" ht="14.25">
      <c r="A26" s="10" t="s">
        <v>23</v>
      </c>
      <c r="B26" s="3">
        <v>237.418</v>
      </c>
      <c r="C26" s="3">
        <v>11.901</v>
      </c>
      <c r="D26" s="3">
        <v>249.31900000000002</v>
      </c>
      <c r="E26" s="3">
        <v>279.072</v>
      </c>
      <c r="F26" s="3">
        <v>2.551</v>
      </c>
      <c r="G26" s="3">
        <v>281.623</v>
      </c>
      <c r="H26" s="4">
        <v>17.54458381420111</v>
      </c>
      <c r="I26" s="4">
        <v>-78.56482648516932</v>
      </c>
      <c r="J26" s="5">
        <v>12.95689458083819</v>
      </c>
    </row>
    <row r="27" spans="1:10" ht="14.25">
      <c r="A27" s="6" t="s">
        <v>24</v>
      </c>
      <c r="B27" s="7">
        <v>0</v>
      </c>
      <c r="C27" s="7">
        <v>0</v>
      </c>
      <c r="D27" s="7">
        <v>0</v>
      </c>
      <c r="E27" s="7">
        <v>0</v>
      </c>
      <c r="F27" s="7">
        <v>0</v>
      </c>
      <c r="G27" s="7">
        <v>0</v>
      </c>
      <c r="H27" s="8">
        <v>0</v>
      </c>
      <c r="I27" s="8">
        <v>0</v>
      </c>
      <c r="J27" s="9">
        <v>0</v>
      </c>
    </row>
    <row r="28" spans="1:10" ht="14.25">
      <c r="A28" s="10" t="s">
        <v>25</v>
      </c>
      <c r="B28" s="3">
        <v>990.984</v>
      </c>
      <c r="C28" s="3">
        <v>286.488</v>
      </c>
      <c r="D28" s="3">
        <v>1277.472</v>
      </c>
      <c r="E28" s="3">
        <v>1205.079</v>
      </c>
      <c r="F28" s="3">
        <v>307.253</v>
      </c>
      <c r="G28" s="3">
        <v>1512.3319999999999</v>
      </c>
      <c r="H28" s="4">
        <v>21.6042842265869</v>
      </c>
      <c r="I28" s="4">
        <v>7.248122085392751</v>
      </c>
      <c r="J28" s="5">
        <v>18.384747376067725</v>
      </c>
    </row>
    <row r="29" spans="1:10" ht="14.25">
      <c r="A29" s="6" t="s">
        <v>26</v>
      </c>
      <c r="B29" s="7">
        <v>4049.6439999999993</v>
      </c>
      <c r="C29" s="7">
        <v>601.7130000000001</v>
      </c>
      <c r="D29" s="7">
        <v>4651.356999999999</v>
      </c>
      <c r="E29" s="7">
        <v>5504.826999999999</v>
      </c>
      <c r="F29" s="7">
        <v>695.609</v>
      </c>
      <c r="G29" s="7">
        <v>6200.436</v>
      </c>
      <c r="H29" s="8">
        <v>35.93360305251524</v>
      </c>
      <c r="I29" s="8">
        <v>15.604781681632266</v>
      </c>
      <c r="J29" s="9">
        <v>33.30380789950117</v>
      </c>
    </row>
    <row r="30" spans="1:10" ht="14.25">
      <c r="A30" s="10" t="s">
        <v>27</v>
      </c>
      <c r="B30" s="3">
        <v>1706.599</v>
      </c>
      <c r="C30" s="3">
        <v>227.795</v>
      </c>
      <c r="D30" s="3">
        <v>1934.394</v>
      </c>
      <c r="E30" s="3">
        <v>2143.34</v>
      </c>
      <c r="F30" s="3">
        <v>309.68100000000004</v>
      </c>
      <c r="G30" s="3">
        <v>2453.021</v>
      </c>
      <c r="H30" s="4">
        <v>25.591307624110893</v>
      </c>
      <c r="I30" s="4">
        <v>35.9472332579732</v>
      </c>
      <c r="J30" s="5">
        <v>26.810825509177562</v>
      </c>
    </row>
    <row r="31" spans="1:10" ht="14.25">
      <c r="A31" s="6" t="s">
        <v>64</v>
      </c>
      <c r="B31" s="7">
        <v>714.9350000000001</v>
      </c>
      <c r="C31" s="7">
        <v>37.633</v>
      </c>
      <c r="D31" s="7">
        <v>752.5680000000001</v>
      </c>
      <c r="E31" s="7">
        <v>981.605</v>
      </c>
      <c r="F31" s="7">
        <v>8.123999999999999</v>
      </c>
      <c r="G31" s="7">
        <v>989.729</v>
      </c>
      <c r="H31" s="8">
        <v>37.29989439599403</v>
      </c>
      <c r="I31" s="8">
        <v>-78.41256344166025</v>
      </c>
      <c r="J31" s="9">
        <v>31.513564222767897</v>
      </c>
    </row>
    <row r="32" spans="1:10" ht="14.25">
      <c r="A32" s="10" t="s">
        <v>73</v>
      </c>
      <c r="B32" s="3">
        <v>0</v>
      </c>
      <c r="C32" s="3">
        <v>446.54400000000004</v>
      </c>
      <c r="D32" s="3">
        <v>446.54400000000004</v>
      </c>
      <c r="E32" s="3">
        <v>0</v>
      </c>
      <c r="F32" s="3">
        <v>599.355</v>
      </c>
      <c r="G32" s="3">
        <v>599.355</v>
      </c>
      <c r="H32" s="4">
        <v>0</v>
      </c>
      <c r="I32" s="4">
        <v>34.220815865849715</v>
      </c>
      <c r="J32" s="5">
        <v>34.220815865849715</v>
      </c>
    </row>
    <row r="33" spans="1:10" ht="14.25">
      <c r="A33" s="6" t="s">
        <v>60</v>
      </c>
      <c r="B33" s="7">
        <v>418.15999999999997</v>
      </c>
      <c r="C33" s="7">
        <v>0</v>
      </c>
      <c r="D33" s="7">
        <v>418.15999999999997</v>
      </c>
      <c r="E33" s="7">
        <v>305.61199999999997</v>
      </c>
      <c r="F33" s="7">
        <v>0</v>
      </c>
      <c r="G33" s="7">
        <v>305.61199999999997</v>
      </c>
      <c r="H33" s="8">
        <v>-26.915056437727188</v>
      </c>
      <c r="I33" s="8">
        <v>0</v>
      </c>
      <c r="J33" s="9">
        <v>-26.915056437727188</v>
      </c>
    </row>
    <row r="34" spans="1:10" ht="14.25">
      <c r="A34" s="10" t="s">
        <v>28</v>
      </c>
      <c r="B34" s="3">
        <v>1699.821</v>
      </c>
      <c r="C34" s="3">
        <v>338.756</v>
      </c>
      <c r="D34" s="3">
        <v>2038.5769999999998</v>
      </c>
      <c r="E34" s="3">
        <v>417.216</v>
      </c>
      <c r="F34" s="3">
        <v>0</v>
      </c>
      <c r="G34" s="3">
        <v>417.216</v>
      </c>
      <c r="H34" s="4">
        <v>-75.45529794019488</v>
      </c>
      <c r="I34" s="4">
        <v>-100</v>
      </c>
      <c r="J34" s="5">
        <v>-79.5339592274415</v>
      </c>
    </row>
    <row r="35" spans="1:10" ht="14.25">
      <c r="A35" s="6" t="s">
        <v>59</v>
      </c>
      <c r="B35" s="7">
        <v>823.348</v>
      </c>
      <c r="C35" s="7">
        <v>0</v>
      </c>
      <c r="D35" s="7">
        <v>823.348</v>
      </c>
      <c r="E35" s="7">
        <v>1212.171</v>
      </c>
      <c r="F35" s="42">
        <v>0</v>
      </c>
      <c r="G35" s="7">
        <v>1212.171</v>
      </c>
      <c r="H35" s="8">
        <v>47.22462433867577</v>
      </c>
      <c r="I35" s="8">
        <v>0</v>
      </c>
      <c r="J35" s="9">
        <v>47.22462433867577</v>
      </c>
    </row>
    <row r="36" spans="1:10" ht="14.25">
      <c r="A36" s="10" t="s">
        <v>29</v>
      </c>
      <c r="B36" s="3">
        <v>145.165</v>
      </c>
      <c r="C36" s="3">
        <v>100.03799999999998</v>
      </c>
      <c r="D36" s="3">
        <v>245.20299999999997</v>
      </c>
      <c r="E36" s="3">
        <v>139.457</v>
      </c>
      <c r="F36" s="3">
        <v>119.25200000000001</v>
      </c>
      <c r="G36" s="3">
        <v>258.709</v>
      </c>
      <c r="H36" s="4">
        <v>-3.932077291358109</v>
      </c>
      <c r="I36" s="4">
        <v>19.20670145344772</v>
      </c>
      <c r="J36" s="5">
        <v>5.508089215874206</v>
      </c>
    </row>
    <row r="37" spans="1:10" ht="14.25">
      <c r="A37" s="6" t="s">
        <v>30</v>
      </c>
      <c r="B37" s="7">
        <v>502.957</v>
      </c>
      <c r="C37" s="7">
        <v>8.304</v>
      </c>
      <c r="D37" s="7">
        <v>511.26099999999997</v>
      </c>
      <c r="E37" s="7">
        <v>650.439</v>
      </c>
      <c r="F37" s="7">
        <v>9.445</v>
      </c>
      <c r="G37" s="7">
        <v>659.884</v>
      </c>
      <c r="H37" s="8">
        <v>29.322983873372866</v>
      </c>
      <c r="I37" s="8">
        <v>13.740366088631983</v>
      </c>
      <c r="J37" s="9">
        <v>29.069887982850258</v>
      </c>
    </row>
    <row r="38" spans="1:10" ht="14.25">
      <c r="A38" s="10" t="s">
        <v>37</v>
      </c>
      <c r="B38" s="3">
        <v>1038.9750000000001</v>
      </c>
      <c r="C38" s="3">
        <v>11.617999999999999</v>
      </c>
      <c r="D38" s="3">
        <v>1050.593</v>
      </c>
      <c r="E38" s="3">
        <v>1523.138</v>
      </c>
      <c r="F38" s="3">
        <v>27.443</v>
      </c>
      <c r="G38" s="3">
        <v>1550.581</v>
      </c>
      <c r="H38" s="4">
        <v>46.6000625616593</v>
      </c>
      <c r="I38" s="4">
        <v>136.21105181614737</v>
      </c>
      <c r="J38" s="5">
        <v>47.59102716275473</v>
      </c>
    </row>
    <row r="39" spans="1:10" ht="14.25">
      <c r="A39" s="6" t="s">
        <v>31</v>
      </c>
      <c r="B39" s="7">
        <v>1348.0140000000001</v>
      </c>
      <c r="C39" s="7">
        <v>67.565</v>
      </c>
      <c r="D39" s="7">
        <v>1415.5790000000002</v>
      </c>
      <c r="E39" s="7">
        <v>1969.54</v>
      </c>
      <c r="F39" s="7">
        <v>0</v>
      </c>
      <c r="G39" s="7">
        <v>1969.54</v>
      </c>
      <c r="H39" s="8">
        <v>46.106791175759284</v>
      </c>
      <c r="I39" s="8">
        <v>-100</v>
      </c>
      <c r="J39" s="9">
        <v>39.13317448196107</v>
      </c>
    </row>
    <row r="40" spans="1:10" ht="14.25">
      <c r="A40" s="10" t="s">
        <v>32</v>
      </c>
      <c r="B40" s="3">
        <v>107.377</v>
      </c>
      <c r="C40" s="3">
        <v>16.227</v>
      </c>
      <c r="D40" s="3">
        <v>123.604</v>
      </c>
      <c r="E40" s="3">
        <v>136.92000000000002</v>
      </c>
      <c r="F40" s="3">
        <v>35.266999999999996</v>
      </c>
      <c r="G40" s="3">
        <v>172.187</v>
      </c>
      <c r="H40" s="4">
        <v>27.51334084580499</v>
      </c>
      <c r="I40" s="4">
        <v>117.33530535527206</v>
      </c>
      <c r="J40" s="5">
        <v>39.30536228601017</v>
      </c>
    </row>
    <row r="41" spans="1:10" ht="14.25">
      <c r="A41" s="6" t="s">
        <v>33</v>
      </c>
      <c r="B41" s="7">
        <v>4375.572</v>
      </c>
      <c r="C41" s="7">
        <v>2123.408</v>
      </c>
      <c r="D41" s="7">
        <v>6498.98</v>
      </c>
      <c r="E41" s="7">
        <v>5567.937</v>
      </c>
      <c r="F41" s="7">
        <v>2749.504</v>
      </c>
      <c r="G41" s="7">
        <v>8317.440999999999</v>
      </c>
      <c r="H41" s="8">
        <v>27.250494335369176</v>
      </c>
      <c r="I41" s="8">
        <v>29.485430967576654</v>
      </c>
      <c r="J41" s="9">
        <v>27.980713896642236</v>
      </c>
    </row>
    <row r="42" spans="1:10" ht="14.25">
      <c r="A42" s="10" t="s">
        <v>34</v>
      </c>
      <c r="B42" s="3">
        <v>0</v>
      </c>
      <c r="C42" s="3">
        <v>4.815</v>
      </c>
      <c r="D42" s="3">
        <v>4.815</v>
      </c>
      <c r="E42" s="3">
        <v>2.497</v>
      </c>
      <c r="F42" s="3">
        <v>5.272</v>
      </c>
      <c r="G42" s="3">
        <v>7.769</v>
      </c>
      <c r="H42" s="4">
        <v>0</v>
      </c>
      <c r="I42" s="4">
        <v>9.491173416407058</v>
      </c>
      <c r="J42" s="5">
        <v>61.349948078920036</v>
      </c>
    </row>
    <row r="43" spans="1:10" ht="14.25">
      <c r="A43" s="6" t="s">
        <v>35</v>
      </c>
      <c r="B43" s="7">
        <v>1618.697</v>
      </c>
      <c r="C43" s="7">
        <v>836.307</v>
      </c>
      <c r="D43" s="7">
        <v>2455.004</v>
      </c>
      <c r="E43" s="7">
        <v>1899.981</v>
      </c>
      <c r="F43" s="7">
        <v>1209.828</v>
      </c>
      <c r="G43" s="7">
        <v>3109.809</v>
      </c>
      <c r="H43" s="8">
        <v>17.377186712522487</v>
      </c>
      <c r="I43" s="8">
        <v>44.663144036819006</v>
      </c>
      <c r="J43" s="9">
        <v>26.672257967807806</v>
      </c>
    </row>
    <row r="44" spans="1:10" ht="14.25">
      <c r="A44" s="10" t="s">
        <v>36</v>
      </c>
      <c r="B44" s="3">
        <v>1449.553</v>
      </c>
      <c r="C44" s="3">
        <v>29.618000000000002</v>
      </c>
      <c r="D44" s="3">
        <v>1479.171</v>
      </c>
      <c r="E44" s="3">
        <v>1885.658</v>
      </c>
      <c r="F44" s="3">
        <v>16.366</v>
      </c>
      <c r="G44" s="3">
        <v>1902.024</v>
      </c>
      <c r="H44" s="4">
        <v>30.085481524304374</v>
      </c>
      <c r="I44" s="4">
        <v>-44.7430616516983</v>
      </c>
      <c r="J44" s="5">
        <v>28.58716132211893</v>
      </c>
    </row>
    <row r="45" spans="1:10" ht="14.25">
      <c r="A45" s="6" t="s">
        <v>65</v>
      </c>
      <c r="B45" s="7">
        <v>1758.322</v>
      </c>
      <c r="C45" s="7">
        <v>37.471000000000004</v>
      </c>
      <c r="D45" s="7">
        <v>1795.793</v>
      </c>
      <c r="E45" s="7">
        <v>2266.5</v>
      </c>
      <c r="F45" s="7">
        <v>17.348</v>
      </c>
      <c r="G45" s="7">
        <v>2283.848</v>
      </c>
      <c r="H45" s="8">
        <v>28.901304766703717</v>
      </c>
      <c r="I45" s="8">
        <v>-53.70286354781031</v>
      </c>
      <c r="J45" s="9">
        <v>27.17768696057954</v>
      </c>
    </row>
    <row r="46" spans="1:10" ht="14.25">
      <c r="A46" s="10" t="s">
        <v>66</v>
      </c>
      <c r="B46" s="3">
        <v>933.789</v>
      </c>
      <c r="C46" s="3">
        <v>4.695</v>
      </c>
      <c r="D46" s="3">
        <v>938.484</v>
      </c>
      <c r="E46" s="3">
        <v>1363.064</v>
      </c>
      <c r="F46" s="3">
        <v>7.385</v>
      </c>
      <c r="G46" s="3">
        <v>1370.449</v>
      </c>
      <c r="H46" s="4">
        <v>45.971306151603855</v>
      </c>
      <c r="I46" s="4">
        <v>57.29499467518635</v>
      </c>
      <c r="J46" s="5">
        <v>46.027955724338405</v>
      </c>
    </row>
    <row r="47" spans="1:10" ht="14.25">
      <c r="A47" s="6" t="s">
        <v>38</v>
      </c>
      <c r="B47" s="7">
        <v>1871.9989999999998</v>
      </c>
      <c r="C47" s="7">
        <v>78.05199999999999</v>
      </c>
      <c r="D47" s="7">
        <v>1950.0509999999997</v>
      </c>
      <c r="E47" s="7">
        <v>2551.495</v>
      </c>
      <c r="F47" s="7">
        <v>83.833</v>
      </c>
      <c r="G47" s="7">
        <v>2635.328</v>
      </c>
      <c r="H47" s="8">
        <v>36.29788263775783</v>
      </c>
      <c r="I47" s="8">
        <v>7.40660072771999</v>
      </c>
      <c r="J47" s="9">
        <v>35.14149117125657</v>
      </c>
    </row>
    <row r="48" spans="1:10" ht="14.25">
      <c r="A48" s="10" t="s">
        <v>67</v>
      </c>
      <c r="B48" s="3">
        <v>1237.177</v>
      </c>
      <c r="C48" s="3">
        <v>16.297</v>
      </c>
      <c r="D48" s="3">
        <v>1253.474</v>
      </c>
      <c r="E48" s="3">
        <v>2373.276</v>
      </c>
      <c r="F48" s="3">
        <v>29.814</v>
      </c>
      <c r="G48" s="3">
        <v>2403.0899999999997</v>
      </c>
      <c r="H48" s="4">
        <v>91.82994834207233</v>
      </c>
      <c r="I48" s="4">
        <v>82.94164570166288</v>
      </c>
      <c r="J48" s="5">
        <v>91.71438737460848</v>
      </c>
    </row>
    <row r="49" spans="1:10" ht="14.25">
      <c r="A49" s="6" t="s">
        <v>39</v>
      </c>
      <c r="B49" s="7">
        <v>2662.0509999999995</v>
      </c>
      <c r="C49" s="7">
        <v>837.76</v>
      </c>
      <c r="D49" s="7">
        <v>3499.8109999999997</v>
      </c>
      <c r="E49" s="7">
        <v>3249.538</v>
      </c>
      <c r="F49" s="7">
        <v>740.405</v>
      </c>
      <c r="G49" s="7">
        <v>3989.943</v>
      </c>
      <c r="H49" s="8">
        <v>22.068961113066603</v>
      </c>
      <c r="I49" s="8">
        <v>-11.620869938884647</v>
      </c>
      <c r="J49" s="9">
        <v>14.00452767306579</v>
      </c>
    </row>
    <row r="50" spans="1:10" ht="14.25">
      <c r="A50" s="10" t="s">
        <v>40</v>
      </c>
      <c r="B50" s="3">
        <v>126.43299999999999</v>
      </c>
      <c r="C50" s="3">
        <v>0</v>
      </c>
      <c r="D50" s="3">
        <v>126.43299999999999</v>
      </c>
      <c r="E50" s="3">
        <v>174.727</v>
      </c>
      <c r="F50" s="3">
        <v>0</v>
      </c>
      <c r="G50" s="3">
        <v>174.727</v>
      </c>
      <c r="H50" s="4">
        <v>38.19730608306377</v>
      </c>
      <c r="I50" s="4">
        <v>0</v>
      </c>
      <c r="J50" s="5">
        <v>38.19730608306377</v>
      </c>
    </row>
    <row r="51" spans="1:10" ht="14.25">
      <c r="A51" s="6" t="s">
        <v>41</v>
      </c>
      <c r="B51" s="7">
        <v>181.97199999999998</v>
      </c>
      <c r="C51" s="7">
        <v>6.898</v>
      </c>
      <c r="D51" s="7">
        <v>188.86999999999998</v>
      </c>
      <c r="E51" s="7">
        <v>213.63400000000001</v>
      </c>
      <c r="F51" s="7">
        <v>0</v>
      </c>
      <c r="G51" s="7">
        <v>213.63400000000001</v>
      </c>
      <c r="H51" s="8">
        <v>17.399380124414765</v>
      </c>
      <c r="I51" s="8">
        <v>-100</v>
      </c>
      <c r="J51" s="9">
        <v>13.11166410758725</v>
      </c>
    </row>
    <row r="52" spans="1:10" ht="14.25">
      <c r="A52" s="10" t="s">
        <v>42</v>
      </c>
      <c r="B52" s="3">
        <v>972.713</v>
      </c>
      <c r="C52" s="3">
        <v>44.391</v>
      </c>
      <c r="D52" s="3">
        <v>1017.1039999999999</v>
      </c>
      <c r="E52" s="3">
        <v>1009.372</v>
      </c>
      <c r="F52" s="3">
        <v>75.586</v>
      </c>
      <c r="G52" s="3">
        <v>1084.9579999999999</v>
      </c>
      <c r="H52" s="4">
        <v>3.7687375412891564</v>
      </c>
      <c r="I52" s="4">
        <v>70.2732535874389</v>
      </c>
      <c r="J52" s="5">
        <v>6.6712941842722016</v>
      </c>
    </row>
    <row r="53" spans="1:10" ht="14.25">
      <c r="A53" s="6" t="s">
        <v>68</v>
      </c>
      <c r="B53" s="7">
        <v>1591.8029999999999</v>
      </c>
      <c r="C53" s="7">
        <v>214.685</v>
      </c>
      <c r="D53" s="7">
        <v>1806.4879999999998</v>
      </c>
      <c r="E53" s="7">
        <v>2143.242</v>
      </c>
      <c r="F53" s="7">
        <v>179.344</v>
      </c>
      <c r="G53" s="7">
        <v>2322.5860000000002</v>
      </c>
      <c r="H53" s="8">
        <v>34.64241492194702</v>
      </c>
      <c r="I53" s="8">
        <v>-16.4617928593055</v>
      </c>
      <c r="J53" s="9">
        <v>28.5691352502757</v>
      </c>
    </row>
    <row r="54" spans="1:10" ht="14.25">
      <c r="A54" s="10" t="s">
        <v>43</v>
      </c>
      <c r="B54" s="3">
        <v>973.2009999999999</v>
      </c>
      <c r="C54" s="3">
        <v>0</v>
      </c>
      <c r="D54" s="3">
        <v>973.2009999999999</v>
      </c>
      <c r="E54" s="3">
        <v>1300.666</v>
      </c>
      <c r="F54" s="3">
        <v>0</v>
      </c>
      <c r="G54" s="3">
        <v>1300.666</v>
      </c>
      <c r="H54" s="4">
        <v>33.648239161283236</v>
      </c>
      <c r="I54" s="4">
        <v>0</v>
      </c>
      <c r="J54" s="5">
        <v>33.648239161283236</v>
      </c>
    </row>
    <row r="55" spans="1:10" ht="14.25">
      <c r="A55" s="6" t="s">
        <v>61</v>
      </c>
      <c r="B55" s="7">
        <v>65.562</v>
      </c>
      <c r="C55" s="7">
        <v>451.727</v>
      </c>
      <c r="D55" s="7">
        <v>517.289</v>
      </c>
      <c r="E55" s="7">
        <v>73.43</v>
      </c>
      <c r="F55" s="7">
        <v>222.52499999999998</v>
      </c>
      <c r="G55" s="7">
        <v>295.955</v>
      </c>
      <c r="H55" s="8">
        <v>12.000854153320535</v>
      </c>
      <c r="I55" s="8">
        <v>-50.73905256936159</v>
      </c>
      <c r="J55" s="9">
        <v>-42.78730071584743</v>
      </c>
    </row>
    <row r="56" spans="1:10" ht="14.25">
      <c r="A56" s="10" t="s">
        <v>44</v>
      </c>
      <c r="B56" s="3">
        <v>335.84799999999996</v>
      </c>
      <c r="C56" s="3">
        <v>23.87</v>
      </c>
      <c r="D56" s="3">
        <v>359.71799999999996</v>
      </c>
      <c r="E56" s="3">
        <v>416.461</v>
      </c>
      <c r="F56" s="3">
        <v>23.869</v>
      </c>
      <c r="G56" s="3">
        <v>440.33000000000004</v>
      </c>
      <c r="H56" s="4">
        <v>24.002822705509654</v>
      </c>
      <c r="I56" s="4">
        <v>-0.004189359028073825</v>
      </c>
      <c r="J56" s="5">
        <v>22.409776547184208</v>
      </c>
    </row>
    <row r="57" spans="1:10" ht="14.25">
      <c r="A57" s="6" t="s">
        <v>45</v>
      </c>
      <c r="B57" s="7">
        <v>0</v>
      </c>
      <c r="C57" s="7">
        <v>0</v>
      </c>
      <c r="D57" s="7">
        <v>0</v>
      </c>
      <c r="E57" s="42">
        <v>0</v>
      </c>
      <c r="F57" s="42">
        <v>0</v>
      </c>
      <c r="G57" s="7">
        <v>0</v>
      </c>
      <c r="H57" s="8">
        <v>0</v>
      </c>
      <c r="I57" s="8">
        <v>0</v>
      </c>
      <c r="J57" s="9">
        <v>0</v>
      </c>
    </row>
    <row r="58" spans="1:10" ht="14.25">
      <c r="A58" s="10" t="s">
        <v>46</v>
      </c>
      <c r="B58" s="3">
        <v>4269.454</v>
      </c>
      <c r="C58" s="3">
        <v>30.496</v>
      </c>
      <c r="D58" s="3">
        <v>4299.95</v>
      </c>
      <c r="E58" s="3">
        <v>5379.4</v>
      </c>
      <c r="F58" s="3">
        <v>21.468000000000004</v>
      </c>
      <c r="G58" s="3">
        <v>5400.8679999999995</v>
      </c>
      <c r="H58" s="4">
        <v>25.997375776855776</v>
      </c>
      <c r="I58" s="4">
        <v>-29.603882476390332</v>
      </c>
      <c r="J58" s="5">
        <v>25.603041895835993</v>
      </c>
    </row>
    <row r="59" spans="1:10" ht="14.25">
      <c r="A59" s="6" t="s">
        <v>74</v>
      </c>
      <c r="B59" s="7">
        <v>92.03099999999999</v>
      </c>
      <c r="C59" s="7">
        <v>151.327</v>
      </c>
      <c r="D59" s="7">
        <v>243.358</v>
      </c>
      <c r="E59" s="7">
        <v>103.08</v>
      </c>
      <c r="F59" s="7">
        <v>150.855</v>
      </c>
      <c r="G59" s="7">
        <v>253.935</v>
      </c>
      <c r="H59" s="8">
        <v>12.005737197248761</v>
      </c>
      <c r="I59" s="8">
        <v>-0.31190732651807573</v>
      </c>
      <c r="J59" s="9">
        <v>4.346271747795428</v>
      </c>
    </row>
    <row r="60" spans="1:10" ht="14.25">
      <c r="A60" s="10" t="s">
        <v>75</v>
      </c>
      <c r="B60" s="3">
        <v>43.984</v>
      </c>
      <c r="C60" s="3">
        <v>340.848</v>
      </c>
      <c r="D60" s="3">
        <v>384.832</v>
      </c>
      <c r="E60" s="3">
        <v>65.232</v>
      </c>
      <c r="F60" s="3">
        <v>455.251</v>
      </c>
      <c r="G60" s="3">
        <v>520.483</v>
      </c>
      <c r="H60" s="4">
        <v>48.30847580938523</v>
      </c>
      <c r="I60" s="4">
        <v>33.56422804299863</v>
      </c>
      <c r="J60" s="5">
        <v>35.24940753367702</v>
      </c>
    </row>
    <row r="61" spans="1:10" ht="14.25">
      <c r="A61" s="11" t="s">
        <v>47</v>
      </c>
      <c r="B61" s="22">
        <f>+B62-SUM(B6+B10+B32+B20+B59+B60+B5)</f>
        <v>127536.7159999999</v>
      </c>
      <c r="C61" s="22">
        <f>+C62-SUM(C6+C10+C32+C20+C59+C60+C5)</f>
        <v>76809.2520000001</v>
      </c>
      <c r="D61" s="22">
        <f>+D62-SUM(D6+D10+D32+D20+D59+D60+D5)</f>
        <v>204345.9680000001</v>
      </c>
      <c r="E61" s="22">
        <f>+E62-SUM(E6+E10+E32+E20+E59+E60+E5)</f>
        <v>155870.0944</v>
      </c>
      <c r="F61" s="22">
        <f>+F62-SUM(F6+F10+F32+F20+F59+F60+F5)</f>
        <v>95908.58200000005</v>
      </c>
      <c r="G61" s="22">
        <f>+G62-SUM(G6+G10+G32+G20+G59+G60+G5)</f>
        <v>251778.67639999976</v>
      </c>
      <c r="H61" s="23">
        <f>+_xlfn.IFERROR(((E61-B61)/B61)*100,0)</f>
        <v>22.215860097887518</v>
      </c>
      <c r="I61" s="23">
        <f>+_xlfn.IFERROR(((F61-C61)/C61)*100,0)</f>
        <v>24.86592370408702</v>
      </c>
      <c r="J61" s="23">
        <f>+_xlfn.IFERROR(((G61-D61)/D61)*100,0)</f>
        <v>23.21196198008645</v>
      </c>
    </row>
    <row r="62" spans="1:10" ht="14.25">
      <c r="A62" s="14" t="s">
        <v>48</v>
      </c>
      <c r="B62" s="24">
        <f>SUM(B4:B60)</f>
        <v>215549.9249999999</v>
      </c>
      <c r="C62" s="24">
        <f>SUM(C4:C60)</f>
        <v>959118.6530000002</v>
      </c>
      <c r="D62" s="24">
        <f>SUM(D4:D60)</f>
        <v>1174668.5780000002</v>
      </c>
      <c r="E62" s="24">
        <f>SUM(E4:E60)</f>
        <v>256239.8789106002</v>
      </c>
      <c r="F62" s="24">
        <f>SUM(F4:F60)</f>
        <v>1117155.557911197</v>
      </c>
      <c r="G62" s="24">
        <f>SUM(G4:G60)</f>
        <v>1373395.436821797</v>
      </c>
      <c r="H62" s="25">
        <f>+_xlfn.IFERROR(((E62-B62)/B62)*100,0)</f>
        <v>18.877275837883182</v>
      </c>
      <c r="I62" s="25">
        <f>+_xlfn.IFERROR(((F62-C62)/C62)*100,0)</f>
        <v>16.477304910803017</v>
      </c>
      <c r="J62" s="25">
        <f>+_xlfn.IFERROR(((G62-D62)/D62)*100,0)</f>
        <v>16.917695981972262</v>
      </c>
    </row>
    <row r="63" spans="1:10" ht="14.25">
      <c r="A63" s="26"/>
      <c r="B63" s="27"/>
      <c r="C63" s="27"/>
      <c r="D63" s="27"/>
      <c r="E63" s="27"/>
      <c r="F63" s="27"/>
      <c r="G63" s="27"/>
      <c r="H63" s="27"/>
      <c r="I63" s="27"/>
      <c r="J63" s="28"/>
    </row>
    <row r="64" spans="1:10" ht="14.25">
      <c r="A64" s="26" t="s">
        <v>58</v>
      </c>
      <c r="B64" s="27"/>
      <c r="C64" s="27"/>
      <c r="D64" s="27"/>
      <c r="E64" s="27"/>
      <c r="F64" s="27"/>
      <c r="G64" s="27"/>
      <c r="H64" s="27"/>
      <c r="I64" s="27"/>
      <c r="J64" s="28"/>
    </row>
    <row r="65" spans="1:10" ht="15" thickBot="1">
      <c r="A65" s="29"/>
      <c r="B65" s="30"/>
      <c r="C65" s="30"/>
      <c r="D65" s="30"/>
      <c r="E65" s="30"/>
      <c r="F65" s="30"/>
      <c r="G65" s="30"/>
      <c r="H65" s="30"/>
      <c r="I65" s="30"/>
      <c r="J65" s="31"/>
    </row>
    <row r="66" spans="1:10" ht="45.75" customHeight="1">
      <c r="A66" s="61" t="s">
        <v>62</v>
      </c>
      <c r="B66" s="61"/>
      <c r="C66" s="61"/>
      <c r="D66" s="61"/>
      <c r="E66" s="61"/>
      <c r="F66" s="61"/>
      <c r="G66" s="61"/>
      <c r="H66" s="61"/>
      <c r="I66" s="61"/>
      <c r="J66" s="61"/>
    </row>
    <row r="67" ht="14.25">
      <c r="A67" s="39" t="s">
        <v>63</v>
      </c>
    </row>
    <row r="68" spans="2:7" ht="14.25">
      <c r="B68" s="37"/>
      <c r="C68" s="37"/>
      <c r="D68" s="37"/>
      <c r="E68" s="37"/>
      <c r="F68" s="37"/>
      <c r="G68" s="37"/>
    </row>
    <row r="69" spans="2:7" ht="14.25">
      <c r="B69" s="37"/>
      <c r="C69" s="37"/>
      <c r="D69" s="37"/>
      <c r="E69" s="37"/>
      <c r="F69" s="37"/>
      <c r="G69" s="37"/>
    </row>
    <row r="70" spans="2:7" ht="14.25">
      <c r="B70" s="43"/>
      <c r="C70" s="43"/>
      <c r="D70" s="43"/>
      <c r="E70" s="43"/>
      <c r="F70" s="43"/>
      <c r="G70" s="43"/>
    </row>
    <row r="71" spans="2:7" ht="14.25">
      <c r="B71" s="43"/>
      <c r="C71" s="43"/>
      <c r="D71" s="43"/>
      <c r="E71" s="43"/>
      <c r="F71" s="43"/>
      <c r="G71" s="43"/>
    </row>
  </sheetData>
  <sheetProtection/>
  <mergeCells count="6">
    <mergeCell ref="A66:J66"/>
    <mergeCell ref="A1:J1"/>
    <mergeCell ref="A2:A3"/>
    <mergeCell ref="B2:D2"/>
    <mergeCell ref="E2:G2"/>
    <mergeCell ref="H2:J2"/>
  </mergeCells>
  <conditionalFormatting sqref="B4:J60">
    <cfRule type="cellIs" priority="1" dxfId="0" operator="equal">
      <formula>0</formula>
    </cfRule>
  </conditionalFormatting>
  <printOptions horizontalCentered="1" verticalCentered="1"/>
  <pageMargins left="0.1968503937007874" right="0" top="0.15748031496062992" bottom="0.15748031496062992" header="0.31496062992125984" footer="0.31496062992125984"/>
  <pageSetup fitToHeight="1" fitToWidth="1" horizontalDpi="600" verticalDpi="600" orientation="portrait" paperSize="9" scale="61" r:id="rId1"/>
</worksheet>
</file>

<file path=xl/worksheets/sheet5.xml><?xml version="1.0" encoding="utf-8"?>
<worksheet xmlns="http://schemas.openxmlformats.org/spreadsheetml/2006/main" xmlns:r="http://schemas.openxmlformats.org/officeDocument/2006/relationships">
  <dimension ref="A1:J71"/>
  <sheetViews>
    <sheetView zoomScale="80" zoomScaleNormal="80" zoomScalePageLayoutView="0" workbookViewId="0" topLeftCell="A22">
      <selection activeCell="C44" sqref="C44"/>
    </sheetView>
  </sheetViews>
  <sheetFormatPr defaultColWidth="9.140625" defaultRowHeight="15"/>
  <cols>
    <col min="1" max="1" width="35.57421875" style="44" customWidth="1"/>
    <col min="2" max="10" width="14.28125" style="44" customWidth="1"/>
    <col min="11" max="16384" width="9.140625" style="44" customWidth="1"/>
  </cols>
  <sheetData>
    <row r="1" spans="1:10" ht="18" customHeight="1">
      <c r="A1" s="62" t="s">
        <v>76</v>
      </c>
      <c r="B1" s="63"/>
      <c r="C1" s="63"/>
      <c r="D1" s="63"/>
      <c r="E1" s="63"/>
      <c r="F1" s="63"/>
      <c r="G1" s="63"/>
      <c r="H1" s="63"/>
      <c r="I1" s="63"/>
      <c r="J1" s="64"/>
    </row>
    <row r="2" spans="1:10" ht="30" customHeight="1">
      <c r="A2" s="76" t="s">
        <v>1</v>
      </c>
      <c r="B2" s="67" t="s">
        <v>78</v>
      </c>
      <c r="C2" s="67"/>
      <c r="D2" s="67"/>
      <c r="E2" s="67" t="s">
        <v>79</v>
      </c>
      <c r="F2" s="67"/>
      <c r="G2" s="67"/>
      <c r="H2" s="68" t="s">
        <v>77</v>
      </c>
      <c r="I2" s="68"/>
      <c r="J2" s="69"/>
    </row>
    <row r="3" spans="1:10" ht="14.25">
      <c r="A3" s="77"/>
      <c r="B3" s="1" t="s">
        <v>2</v>
      </c>
      <c r="C3" s="1" t="s">
        <v>3</v>
      </c>
      <c r="D3" s="1" t="s">
        <v>4</v>
      </c>
      <c r="E3" s="1" t="s">
        <v>2</v>
      </c>
      <c r="F3" s="1" t="s">
        <v>3</v>
      </c>
      <c r="G3" s="1" t="s">
        <v>4</v>
      </c>
      <c r="H3" s="1" t="s">
        <v>2</v>
      </c>
      <c r="I3" s="1" t="s">
        <v>3</v>
      </c>
      <c r="J3" s="2" t="s">
        <v>4</v>
      </c>
    </row>
    <row r="4" spans="1:10" ht="14.25">
      <c r="A4" s="10" t="s">
        <v>5</v>
      </c>
      <c r="B4" s="49">
        <v>0</v>
      </c>
      <c r="C4" s="49">
        <v>0</v>
      </c>
      <c r="D4" s="49">
        <f>+B4+C4</f>
        <v>0</v>
      </c>
      <c r="E4" s="49">
        <v>0</v>
      </c>
      <c r="F4" s="49">
        <v>0</v>
      </c>
      <c r="G4" s="49"/>
      <c r="H4" s="4">
        <f aca="true" t="shared" si="0" ref="H4:H59">+_xlfn.IFERROR(((E4-B4)/B4)*100,0)</f>
        <v>0</v>
      </c>
      <c r="I4" s="4">
        <f aca="true" t="shared" si="1" ref="I4:I59">+_xlfn.IFERROR(((F4-C4)/C4)*100,0)</f>
        <v>0</v>
      </c>
      <c r="J4" s="5">
        <f aca="true" t="shared" si="2" ref="J4:J59">+_xlfn.IFERROR(((G4-D4)/D4)*100,0)</f>
        <v>0</v>
      </c>
    </row>
    <row r="5" spans="1:10" ht="14.25">
      <c r="A5" s="6" t="s">
        <v>69</v>
      </c>
      <c r="B5" s="50">
        <v>16799.351</v>
      </c>
      <c r="C5" s="50">
        <v>198774.65400000004</v>
      </c>
      <c r="D5" s="50">
        <f>+B5+C5</f>
        <v>215574.00500000003</v>
      </c>
      <c r="E5" s="50">
        <v>14244.551660800176</v>
      </c>
      <c r="F5" s="50">
        <v>576203.1962999969</v>
      </c>
      <c r="G5" s="50">
        <f>+F5+E5</f>
        <v>590447.747960797</v>
      </c>
      <c r="H5" s="8">
        <f t="shared" si="0"/>
        <v>-15.207726412763343</v>
      </c>
      <c r="I5" s="8">
        <f t="shared" si="1"/>
        <v>189.87759993786574</v>
      </c>
      <c r="J5" s="9">
        <f t="shared" si="2"/>
        <v>173.89561555012023</v>
      </c>
    </row>
    <row r="6" spans="1:10" ht="14.25">
      <c r="A6" s="10" t="s">
        <v>70</v>
      </c>
      <c r="B6" s="49">
        <v>8933.926</v>
      </c>
      <c r="C6" s="49">
        <v>20121.089000000007</v>
      </c>
      <c r="D6" s="49">
        <f>+B6+C6</f>
        <v>29055.015000000007</v>
      </c>
      <c r="E6" s="49">
        <v>3024.3605000000002</v>
      </c>
      <c r="F6" s="49">
        <v>15324.742884</v>
      </c>
      <c r="G6" s="53">
        <f>+F6+E6</f>
        <v>18349.103384</v>
      </c>
      <c r="H6" s="4">
        <f t="shared" si="0"/>
        <v>-66.14746417196649</v>
      </c>
      <c r="I6" s="4">
        <f t="shared" si="1"/>
        <v>-23.83740818402029</v>
      </c>
      <c r="J6" s="5">
        <f t="shared" si="2"/>
        <v>-36.84703523987169</v>
      </c>
    </row>
    <row r="7" spans="1:10" ht="14.25">
      <c r="A7" s="6" t="s">
        <v>6</v>
      </c>
      <c r="B7" s="50">
        <v>6045.916000000001</v>
      </c>
      <c r="C7" s="50">
        <v>2885.6210000000005</v>
      </c>
      <c r="D7" s="50">
        <f aca="true" t="shared" si="3" ref="D7:D60">+B7+C7</f>
        <v>8931.537000000002</v>
      </c>
      <c r="E7" s="50">
        <v>2573</v>
      </c>
      <c r="F7" s="50">
        <v>590</v>
      </c>
      <c r="G7" s="50">
        <f aca="true" t="shared" si="4" ref="G7:G60">+F7+E7</f>
        <v>3163</v>
      </c>
      <c r="H7" s="41">
        <f t="shared" si="0"/>
        <v>-57.44234620527312</v>
      </c>
      <c r="I7" s="8">
        <f t="shared" si="1"/>
        <v>-79.55379448652474</v>
      </c>
      <c r="J7" s="9">
        <f t="shared" si="2"/>
        <v>-64.58616249364472</v>
      </c>
    </row>
    <row r="8" spans="1:10" ht="14.25">
      <c r="A8" s="10" t="s">
        <v>7</v>
      </c>
      <c r="B8" s="49">
        <v>5761.331000000001</v>
      </c>
      <c r="C8" s="49">
        <v>4445.965</v>
      </c>
      <c r="D8" s="49">
        <f t="shared" si="3"/>
        <v>10207.296000000002</v>
      </c>
      <c r="E8" s="49">
        <v>9448.396</v>
      </c>
      <c r="F8" s="49">
        <v>567.779</v>
      </c>
      <c r="G8" s="49">
        <f t="shared" si="4"/>
        <v>10016.175000000001</v>
      </c>
      <c r="H8" s="4">
        <f t="shared" si="0"/>
        <v>63.99675699938086</v>
      </c>
      <c r="I8" s="4">
        <f t="shared" si="1"/>
        <v>-87.22934166148406</v>
      </c>
      <c r="J8" s="5">
        <f t="shared" si="2"/>
        <v>-1.8723959802870511</v>
      </c>
    </row>
    <row r="9" spans="1:10" ht="14.25">
      <c r="A9" s="6" t="s">
        <v>8</v>
      </c>
      <c r="B9" s="50">
        <v>4257.063</v>
      </c>
      <c r="C9" s="50">
        <v>23453.892000000007</v>
      </c>
      <c r="D9" s="50">
        <f t="shared" si="3"/>
        <v>27710.95500000001</v>
      </c>
      <c r="E9" s="50">
        <v>1701.149</v>
      </c>
      <c r="F9" s="50">
        <v>470.26</v>
      </c>
      <c r="G9" s="50">
        <f t="shared" si="4"/>
        <v>2171.4089999999997</v>
      </c>
      <c r="H9" s="8">
        <f t="shared" si="0"/>
        <v>-60.039374564106765</v>
      </c>
      <c r="I9" s="8">
        <f t="shared" si="1"/>
        <v>-97.99495964251904</v>
      </c>
      <c r="J9" s="9">
        <f t="shared" si="2"/>
        <v>-92.1640773477493</v>
      </c>
    </row>
    <row r="10" spans="1:10" ht="14.25">
      <c r="A10" s="10" t="s">
        <v>71</v>
      </c>
      <c r="B10" s="49">
        <v>293.194</v>
      </c>
      <c r="C10" s="49">
        <v>219.786</v>
      </c>
      <c r="D10" s="49">
        <f t="shared" si="3"/>
        <v>512.98</v>
      </c>
      <c r="E10" s="49">
        <v>0</v>
      </c>
      <c r="F10" s="49">
        <v>0</v>
      </c>
      <c r="G10" s="49">
        <f t="shared" si="4"/>
        <v>0</v>
      </c>
      <c r="H10" s="4">
        <f t="shared" si="0"/>
        <v>-100</v>
      </c>
      <c r="I10" s="4">
        <f t="shared" si="1"/>
        <v>-100</v>
      </c>
      <c r="J10" s="5">
        <f t="shared" si="2"/>
        <v>-100</v>
      </c>
    </row>
    <row r="11" spans="1:10" ht="14.25">
      <c r="A11" s="6" t="s">
        <v>9</v>
      </c>
      <c r="B11" s="50">
        <v>858.501</v>
      </c>
      <c r="C11" s="50">
        <v>2135.683000000001</v>
      </c>
      <c r="D11" s="50">
        <f t="shared" si="3"/>
        <v>2994.184000000001</v>
      </c>
      <c r="E11" s="50">
        <v>17.700000000000003</v>
      </c>
      <c r="F11" s="48">
        <v>0</v>
      </c>
      <c r="G11" s="50">
        <f t="shared" si="4"/>
        <v>17.700000000000003</v>
      </c>
      <c r="H11" s="8">
        <f t="shared" si="0"/>
        <v>-97.93826681622969</v>
      </c>
      <c r="I11" s="8">
        <f t="shared" si="1"/>
        <v>-100</v>
      </c>
      <c r="J11" s="9">
        <f t="shared" si="2"/>
        <v>-99.4088539648866</v>
      </c>
    </row>
    <row r="12" spans="1:10" ht="14.25">
      <c r="A12" s="10" t="s">
        <v>10</v>
      </c>
      <c r="B12" s="49">
        <v>1010.966</v>
      </c>
      <c r="C12" s="49">
        <v>590.1460000000001</v>
      </c>
      <c r="D12" s="49">
        <f t="shared" si="3"/>
        <v>1601.112</v>
      </c>
      <c r="E12" s="49">
        <v>52.42</v>
      </c>
      <c r="F12" s="47">
        <v>0</v>
      </c>
      <c r="G12" s="49">
        <f t="shared" si="4"/>
        <v>52.42</v>
      </c>
      <c r="H12" s="4">
        <f t="shared" si="0"/>
        <v>-94.81486024257987</v>
      </c>
      <c r="I12" s="4">
        <f t="shared" si="1"/>
        <v>-100</v>
      </c>
      <c r="J12" s="5">
        <f t="shared" si="2"/>
        <v>-96.72602541233843</v>
      </c>
    </row>
    <row r="13" spans="1:10" ht="14.25">
      <c r="A13" s="6" t="s">
        <v>11</v>
      </c>
      <c r="B13" s="50">
        <v>3184.6719999999996</v>
      </c>
      <c r="C13" s="50">
        <v>844.0880000000001</v>
      </c>
      <c r="D13" s="50">
        <f t="shared" si="3"/>
        <v>4028.7599999999998</v>
      </c>
      <c r="E13" s="50">
        <v>1531.501</v>
      </c>
      <c r="F13" s="50">
        <v>27.354000000000003</v>
      </c>
      <c r="G13" s="50">
        <f t="shared" si="4"/>
        <v>1558.855</v>
      </c>
      <c r="H13" s="8">
        <f t="shared" si="0"/>
        <v>-51.91024381788768</v>
      </c>
      <c r="I13" s="8">
        <f t="shared" si="1"/>
        <v>-96.75934262778289</v>
      </c>
      <c r="J13" s="9">
        <f t="shared" si="2"/>
        <v>-61.30682890020751</v>
      </c>
    </row>
    <row r="14" spans="1:10" ht="14.25">
      <c r="A14" s="10" t="s">
        <v>12</v>
      </c>
      <c r="B14" s="49">
        <v>1334.0340000000003</v>
      </c>
      <c r="C14" s="49">
        <v>238.72899999999998</v>
      </c>
      <c r="D14" s="49">
        <f t="shared" si="3"/>
        <v>1572.7630000000004</v>
      </c>
      <c r="E14" s="49">
        <v>279.341</v>
      </c>
      <c r="F14" s="49">
        <v>2.218</v>
      </c>
      <c r="G14" s="49">
        <f t="shared" si="4"/>
        <v>281.559</v>
      </c>
      <c r="H14" s="4">
        <f t="shared" si="0"/>
        <v>-79.06042874469466</v>
      </c>
      <c r="I14" s="4">
        <f t="shared" si="1"/>
        <v>-99.0709130436604</v>
      </c>
      <c r="J14" s="5">
        <f t="shared" si="2"/>
        <v>-82.09781130405536</v>
      </c>
    </row>
    <row r="15" spans="1:10" ht="14.25">
      <c r="A15" s="6" t="s">
        <v>13</v>
      </c>
      <c r="B15" s="50">
        <v>485.764</v>
      </c>
      <c r="C15" s="50">
        <v>0.04</v>
      </c>
      <c r="D15" s="50">
        <f t="shared" si="3"/>
        <v>485.80400000000003</v>
      </c>
      <c r="E15" s="50">
        <v>21.746</v>
      </c>
      <c r="F15" s="50">
        <v>0</v>
      </c>
      <c r="G15" s="50">
        <f t="shared" si="4"/>
        <v>21.746</v>
      </c>
      <c r="H15" s="8">
        <f t="shared" si="0"/>
        <v>-95.52334055220231</v>
      </c>
      <c r="I15" s="8">
        <f t="shared" si="1"/>
        <v>-100</v>
      </c>
      <c r="J15" s="9">
        <f t="shared" si="2"/>
        <v>-95.52370915019226</v>
      </c>
    </row>
    <row r="16" spans="1:10" ht="14.25">
      <c r="A16" s="10" t="s">
        <v>14</v>
      </c>
      <c r="B16" s="49">
        <v>1606.929</v>
      </c>
      <c r="C16" s="49">
        <v>323.882</v>
      </c>
      <c r="D16" s="49">
        <f t="shared" si="3"/>
        <v>1930.8110000000001</v>
      </c>
      <c r="E16" s="49">
        <v>163.434</v>
      </c>
      <c r="F16" s="49">
        <v>0</v>
      </c>
      <c r="G16" s="49">
        <f t="shared" si="4"/>
        <v>163.434</v>
      </c>
      <c r="H16" s="4">
        <f t="shared" si="0"/>
        <v>-89.82941996815043</v>
      </c>
      <c r="I16" s="4">
        <f t="shared" si="1"/>
        <v>-100</v>
      </c>
      <c r="J16" s="5">
        <f t="shared" si="2"/>
        <v>-91.53547395369095</v>
      </c>
    </row>
    <row r="17" spans="1:10" ht="14.25">
      <c r="A17" s="6" t="s">
        <v>15</v>
      </c>
      <c r="B17" s="50">
        <v>318.39599999999996</v>
      </c>
      <c r="C17" s="50">
        <v>0</v>
      </c>
      <c r="D17" s="50">
        <f t="shared" si="3"/>
        <v>318.39599999999996</v>
      </c>
      <c r="E17" s="50">
        <v>22.227</v>
      </c>
      <c r="F17" s="50">
        <v>0</v>
      </c>
      <c r="G17" s="50">
        <f t="shared" si="4"/>
        <v>22.227</v>
      </c>
      <c r="H17" s="8">
        <f t="shared" si="0"/>
        <v>-93.01907059133909</v>
      </c>
      <c r="I17" s="8">
        <f t="shared" si="1"/>
        <v>0</v>
      </c>
      <c r="J17" s="9">
        <f t="shared" si="2"/>
        <v>-93.01907059133909</v>
      </c>
    </row>
    <row r="18" spans="1:10" ht="14.25">
      <c r="A18" s="10" t="s">
        <v>16</v>
      </c>
      <c r="B18" s="49">
        <v>224.089</v>
      </c>
      <c r="C18" s="49">
        <v>0</v>
      </c>
      <c r="D18" s="49">
        <f t="shared" si="3"/>
        <v>224.089</v>
      </c>
      <c r="E18" s="49">
        <v>12.762</v>
      </c>
      <c r="F18" s="49">
        <v>0</v>
      </c>
      <c r="G18" s="49">
        <f t="shared" si="4"/>
        <v>12.762</v>
      </c>
      <c r="H18" s="4">
        <f t="shared" si="0"/>
        <v>-94.30494134027106</v>
      </c>
      <c r="I18" s="40">
        <f t="shared" si="1"/>
        <v>0</v>
      </c>
      <c r="J18" s="5">
        <f t="shared" si="2"/>
        <v>-94.30494134027106</v>
      </c>
    </row>
    <row r="19" spans="1:10" ht="14.25">
      <c r="A19" s="6" t="s">
        <v>17</v>
      </c>
      <c r="B19" s="50">
        <v>68.992</v>
      </c>
      <c r="C19" s="50">
        <v>1.952</v>
      </c>
      <c r="D19" s="50">
        <f t="shared" si="3"/>
        <v>70.944</v>
      </c>
      <c r="E19" s="50">
        <v>1.2560000000000002</v>
      </c>
      <c r="F19" s="50">
        <v>0</v>
      </c>
      <c r="G19" s="50">
        <f t="shared" si="4"/>
        <v>1.2560000000000002</v>
      </c>
      <c r="H19" s="8">
        <f t="shared" si="0"/>
        <v>-98.17949907235621</v>
      </c>
      <c r="I19" s="8">
        <f t="shared" si="1"/>
        <v>-100</v>
      </c>
      <c r="J19" s="9">
        <f t="shared" si="2"/>
        <v>-98.22958953540821</v>
      </c>
    </row>
    <row r="20" spans="1:10" ht="14.25">
      <c r="A20" s="10" t="s">
        <v>72</v>
      </c>
      <c r="B20" s="49">
        <v>0</v>
      </c>
      <c r="C20" s="49">
        <v>0</v>
      </c>
      <c r="D20" s="49">
        <f t="shared" si="3"/>
        <v>0</v>
      </c>
      <c r="E20" s="49">
        <v>0</v>
      </c>
      <c r="F20" s="49">
        <v>0</v>
      </c>
      <c r="G20" s="49">
        <f t="shared" si="4"/>
        <v>0</v>
      </c>
      <c r="H20" s="4">
        <f t="shared" si="0"/>
        <v>0</v>
      </c>
      <c r="I20" s="4">
        <f t="shared" si="1"/>
        <v>0</v>
      </c>
      <c r="J20" s="5">
        <f t="shared" si="2"/>
        <v>0</v>
      </c>
    </row>
    <row r="21" spans="1:10" ht="14.25">
      <c r="A21" s="6" t="s">
        <v>18</v>
      </c>
      <c r="B21" s="50">
        <v>116.29</v>
      </c>
      <c r="C21" s="50">
        <v>21.765</v>
      </c>
      <c r="D21" s="50">
        <f t="shared" si="3"/>
        <v>138.055</v>
      </c>
      <c r="E21" s="50">
        <v>1.195</v>
      </c>
      <c r="F21" s="50">
        <v>0</v>
      </c>
      <c r="G21" s="50">
        <f t="shared" si="4"/>
        <v>1.195</v>
      </c>
      <c r="H21" s="8">
        <f t="shared" si="0"/>
        <v>-98.9723965947201</v>
      </c>
      <c r="I21" s="8">
        <f t="shared" si="1"/>
        <v>-100</v>
      </c>
      <c r="J21" s="9">
        <f t="shared" si="2"/>
        <v>-99.13440295534389</v>
      </c>
    </row>
    <row r="22" spans="1:10" ht="14.25">
      <c r="A22" s="10" t="s">
        <v>19</v>
      </c>
      <c r="B22" s="49">
        <v>0</v>
      </c>
      <c r="C22" s="49">
        <v>0</v>
      </c>
      <c r="D22" s="49">
        <f t="shared" si="3"/>
        <v>0</v>
      </c>
      <c r="E22" s="49">
        <v>0</v>
      </c>
      <c r="F22" s="49">
        <v>0</v>
      </c>
      <c r="G22" s="49">
        <f t="shared" si="4"/>
        <v>0</v>
      </c>
      <c r="H22" s="4">
        <f t="shared" si="0"/>
        <v>0</v>
      </c>
      <c r="I22" s="4">
        <f t="shared" si="1"/>
        <v>0</v>
      </c>
      <c r="J22" s="5">
        <f t="shared" si="2"/>
        <v>0</v>
      </c>
    </row>
    <row r="23" spans="1:10" ht="14.25">
      <c r="A23" s="6" t="s">
        <v>20</v>
      </c>
      <c r="B23" s="50">
        <v>435.722</v>
      </c>
      <c r="C23" s="50">
        <v>0</v>
      </c>
      <c r="D23" s="50">
        <f t="shared" si="3"/>
        <v>435.722</v>
      </c>
      <c r="E23" s="50">
        <v>471.161</v>
      </c>
      <c r="F23" s="50">
        <v>0</v>
      </c>
      <c r="G23" s="50">
        <f t="shared" si="4"/>
        <v>471.161</v>
      </c>
      <c r="H23" s="8">
        <f t="shared" si="0"/>
        <v>8.13339698247966</v>
      </c>
      <c r="I23" s="8">
        <f t="shared" si="1"/>
        <v>0</v>
      </c>
      <c r="J23" s="9">
        <f t="shared" si="2"/>
        <v>8.13339698247966</v>
      </c>
    </row>
    <row r="24" spans="1:10" ht="14.25">
      <c r="A24" s="10" t="s">
        <v>21</v>
      </c>
      <c r="B24" s="49">
        <v>110.763</v>
      </c>
      <c r="C24" s="49">
        <v>0</v>
      </c>
      <c r="D24" s="49">
        <f t="shared" si="3"/>
        <v>110.763</v>
      </c>
      <c r="E24" s="49">
        <v>0.706</v>
      </c>
      <c r="F24" s="49">
        <v>0</v>
      </c>
      <c r="G24" s="49">
        <f t="shared" si="4"/>
        <v>0.706</v>
      </c>
      <c r="H24" s="4">
        <f t="shared" si="0"/>
        <v>-99.36260303530963</v>
      </c>
      <c r="I24" s="4">
        <f t="shared" si="1"/>
        <v>0</v>
      </c>
      <c r="J24" s="5">
        <f t="shared" si="2"/>
        <v>-99.36260303530963</v>
      </c>
    </row>
    <row r="25" spans="1:10" ht="14.25">
      <c r="A25" s="6" t="s">
        <v>22</v>
      </c>
      <c r="B25" s="50">
        <v>123.17599999999999</v>
      </c>
      <c r="C25" s="50">
        <v>64.176</v>
      </c>
      <c r="D25" s="50">
        <f t="shared" si="3"/>
        <v>187.35199999999998</v>
      </c>
      <c r="E25" s="50">
        <v>0</v>
      </c>
      <c r="F25" s="50">
        <v>0</v>
      </c>
      <c r="G25" s="50">
        <f t="shared" si="4"/>
        <v>0</v>
      </c>
      <c r="H25" s="8">
        <f t="shared" si="0"/>
        <v>-100</v>
      </c>
      <c r="I25" s="8">
        <f t="shared" si="1"/>
        <v>-100</v>
      </c>
      <c r="J25" s="9">
        <f t="shared" si="2"/>
        <v>-100</v>
      </c>
    </row>
    <row r="26" spans="1:10" ht="14.25">
      <c r="A26" s="10" t="s">
        <v>23</v>
      </c>
      <c r="B26" s="49">
        <v>55.108999999999995</v>
      </c>
      <c r="C26" s="49">
        <v>0</v>
      </c>
      <c r="D26" s="49">
        <f t="shared" si="3"/>
        <v>55.108999999999995</v>
      </c>
      <c r="E26" s="49">
        <v>4.106</v>
      </c>
      <c r="F26" s="49">
        <v>0</v>
      </c>
      <c r="G26" s="49">
        <f t="shared" si="4"/>
        <v>4.106</v>
      </c>
      <c r="H26" s="4">
        <f t="shared" si="0"/>
        <v>-92.54931136474985</v>
      </c>
      <c r="I26" s="4">
        <f t="shared" si="1"/>
        <v>0</v>
      </c>
      <c r="J26" s="5">
        <f t="shared" si="2"/>
        <v>-92.54931136474985</v>
      </c>
    </row>
    <row r="27" spans="1:10" ht="14.25">
      <c r="A27" s="6" t="s">
        <v>24</v>
      </c>
      <c r="B27" s="50">
        <v>0</v>
      </c>
      <c r="C27" s="50">
        <v>0</v>
      </c>
      <c r="D27" s="50">
        <f t="shared" si="3"/>
        <v>0</v>
      </c>
      <c r="E27" s="50">
        <v>0</v>
      </c>
      <c r="F27" s="50">
        <v>0</v>
      </c>
      <c r="G27" s="50">
        <f t="shared" si="4"/>
        <v>0</v>
      </c>
      <c r="H27" s="8">
        <f t="shared" si="0"/>
        <v>0</v>
      </c>
      <c r="I27" s="8">
        <f t="shared" si="1"/>
        <v>0</v>
      </c>
      <c r="J27" s="9">
        <f t="shared" si="2"/>
        <v>0</v>
      </c>
    </row>
    <row r="28" spans="1:10" ht="14.25">
      <c r="A28" s="10" t="s">
        <v>25</v>
      </c>
      <c r="B28" s="49">
        <v>283.851</v>
      </c>
      <c r="C28" s="49">
        <v>69.584</v>
      </c>
      <c r="D28" s="49">
        <f t="shared" si="3"/>
        <v>353.435</v>
      </c>
      <c r="E28" s="49">
        <v>130.919</v>
      </c>
      <c r="F28" s="49">
        <v>0</v>
      </c>
      <c r="G28" s="49">
        <f t="shared" si="4"/>
        <v>130.919</v>
      </c>
      <c r="H28" s="4">
        <f t="shared" si="0"/>
        <v>-53.87756252400027</v>
      </c>
      <c r="I28" s="4">
        <f t="shared" si="1"/>
        <v>-100</v>
      </c>
      <c r="J28" s="5">
        <f t="shared" si="2"/>
        <v>-62.95811110953924</v>
      </c>
    </row>
    <row r="29" spans="1:10" ht="14.25">
      <c r="A29" s="6" t="s">
        <v>26</v>
      </c>
      <c r="B29" s="50">
        <v>1375.4019999999998</v>
      </c>
      <c r="C29" s="50">
        <v>98.64599999999999</v>
      </c>
      <c r="D29" s="50">
        <f t="shared" si="3"/>
        <v>1474.0479999999998</v>
      </c>
      <c r="E29" s="50">
        <v>528.734</v>
      </c>
      <c r="F29" s="50">
        <v>0.948</v>
      </c>
      <c r="G29" s="50">
        <f t="shared" si="4"/>
        <v>529.682</v>
      </c>
      <c r="H29" s="8">
        <f t="shared" si="0"/>
        <v>-61.55785726645736</v>
      </c>
      <c r="I29" s="8">
        <f t="shared" si="1"/>
        <v>-99.03898789611338</v>
      </c>
      <c r="J29" s="9">
        <f t="shared" si="2"/>
        <v>-64.06616338138241</v>
      </c>
    </row>
    <row r="30" spans="1:10" ht="14.25">
      <c r="A30" s="10" t="s">
        <v>27</v>
      </c>
      <c r="B30" s="49">
        <v>527.554</v>
      </c>
      <c r="C30" s="49">
        <v>78.864</v>
      </c>
      <c r="D30" s="49">
        <f t="shared" si="3"/>
        <v>606.418</v>
      </c>
      <c r="E30" s="49">
        <v>39.414</v>
      </c>
      <c r="F30" s="49">
        <v>0</v>
      </c>
      <c r="G30" s="49">
        <f t="shared" si="4"/>
        <v>39.414</v>
      </c>
      <c r="H30" s="4">
        <f t="shared" si="0"/>
        <v>-92.52891647111007</v>
      </c>
      <c r="I30" s="4">
        <f t="shared" si="1"/>
        <v>-100</v>
      </c>
      <c r="J30" s="5">
        <f t="shared" si="2"/>
        <v>-93.5005227417392</v>
      </c>
    </row>
    <row r="31" spans="1:10" ht="14.25">
      <c r="A31" s="6" t="s">
        <v>64</v>
      </c>
      <c r="B31" s="50">
        <v>202.94299999999998</v>
      </c>
      <c r="C31" s="50">
        <v>0</v>
      </c>
      <c r="D31" s="50">
        <f t="shared" si="3"/>
        <v>202.94299999999998</v>
      </c>
      <c r="E31" s="50">
        <v>17.522000000000002</v>
      </c>
      <c r="F31" s="50">
        <v>0</v>
      </c>
      <c r="G31" s="50">
        <f t="shared" si="4"/>
        <v>17.522000000000002</v>
      </c>
      <c r="H31" s="8">
        <f t="shared" si="0"/>
        <v>-91.36604859492567</v>
      </c>
      <c r="I31" s="8">
        <f t="shared" si="1"/>
        <v>0</v>
      </c>
      <c r="J31" s="9">
        <f t="shared" si="2"/>
        <v>-91.36604859492567</v>
      </c>
    </row>
    <row r="32" spans="1:10" ht="14.25">
      <c r="A32" s="10" t="s">
        <v>73</v>
      </c>
      <c r="B32" s="49">
        <v>0</v>
      </c>
      <c r="C32" s="49">
        <v>108.083</v>
      </c>
      <c r="D32" s="49">
        <f t="shared" si="3"/>
        <v>108.083</v>
      </c>
      <c r="E32" s="51">
        <v>0</v>
      </c>
      <c r="F32" s="49">
        <v>0</v>
      </c>
      <c r="G32" s="49">
        <f t="shared" si="4"/>
        <v>0</v>
      </c>
      <c r="H32" s="4">
        <f t="shared" si="0"/>
        <v>0</v>
      </c>
      <c r="I32" s="4">
        <f t="shared" si="1"/>
        <v>-100</v>
      </c>
      <c r="J32" s="5">
        <f t="shared" si="2"/>
        <v>-100</v>
      </c>
    </row>
    <row r="33" spans="1:10" ht="14.25">
      <c r="A33" s="6" t="s">
        <v>60</v>
      </c>
      <c r="B33" s="50">
        <v>163.373</v>
      </c>
      <c r="C33" s="50">
        <v>0</v>
      </c>
      <c r="D33" s="50">
        <f t="shared" si="3"/>
        <v>163.373</v>
      </c>
      <c r="E33" s="50">
        <v>0.518</v>
      </c>
      <c r="F33" s="50">
        <v>0</v>
      </c>
      <c r="G33" s="50">
        <f t="shared" si="4"/>
        <v>0.518</v>
      </c>
      <c r="H33" s="8">
        <f t="shared" si="0"/>
        <v>-99.6829341445649</v>
      </c>
      <c r="I33" s="8">
        <f t="shared" si="1"/>
        <v>0</v>
      </c>
      <c r="J33" s="9">
        <f t="shared" si="2"/>
        <v>-99.6829341445649</v>
      </c>
    </row>
    <row r="34" spans="1:10" ht="14.25">
      <c r="A34" s="10" t="s">
        <v>28</v>
      </c>
      <c r="B34" s="49">
        <v>219.61599999999999</v>
      </c>
      <c r="C34" s="49">
        <v>0</v>
      </c>
      <c r="D34" s="49">
        <f t="shared" si="3"/>
        <v>219.61599999999999</v>
      </c>
      <c r="E34" s="49">
        <v>0.025</v>
      </c>
      <c r="F34" s="47">
        <v>0</v>
      </c>
      <c r="G34" s="49">
        <f t="shared" si="4"/>
        <v>0.025</v>
      </c>
      <c r="H34" s="4">
        <f t="shared" si="0"/>
        <v>-99.9886164942445</v>
      </c>
      <c r="I34" s="4">
        <f t="shared" si="1"/>
        <v>0</v>
      </c>
      <c r="J34" s="5">
        <f t="shared" si="2"/>
        <v>-99.9886164942445</v>
      </c>
    </row>
    <row r="35" spans="1:10" ht="14.25">
      <c r="A35" s="6" t="s">
        <v>59</v>
      </c>
      <c r="B35" s="50">
        <v>257.633</v>
      </c>
      <c r="C35" s="50">
        <v>0</v>
      </c>
      <c r="D35" s="50">
        <f t="shared" si="3"/>
        <v>257.633</v>
      </c>
      <c r="E35" s="50">
        <v>1.73</v>
      </c>
      <c r="F35" s="50">
        <v>0</v>
      </c>
      <c r="G35" s="50">
        <f t="shared" si="4"/>
        <v>1.73</v>
      </c>
      <c r="H35" s="8">
        <f t="shared" si="0"/>
        <v>-99.32850217169384</v>
      </c>
      <c r="I35" s="8">
        <f t="shared" si="1"/>
        <v>0</v>
      </c>
      <c r="J35" s="9">
        <f t="shared" si="2"/>
        <v>-99.32850217169384</v>
      </c>
    </row>
    <row r="36" spans="1:10" ht="14.25">
      <c r="A36" s="10" t="s">
        <v>29</v>
      </c>
      <c r="B36" s="49">
        <v>40.608999999999995</v>
      </c>
      <c r="C36" s="49">
        <v>39.174</v>
      </c>
      <c r="D36" s="49">
        <f t="shared" si="3"/>
        <v>79.78299999999999</v>
      </c>
      <c r="E36" s="49">
        <v>30.647999999999996</v>
      </c>
      <c r="F36" s="49">
        <v>4.821</v>
      </c>
      <c r="G36" s="49">
        <f t="shared" si="4"/>
        <v>35.468999999999994</v>
      </c>
      <c r="H36" s="4">
        <f t="shared" si="0"/>
        <v>-24.52904528552784</v>
      </c>
      <c r="I36" s="4">
        <f t="shared" si="1"/>
        <v>-87.69336805023741</v>
      </c>
      <c r="J36" s="5">
        <f t="shared" si="2"/>
        <v>-55.54316082373438</v>
      </c>
    </row>
    <row r="37" spans="1:10" ht="14.25">
      <c r="A37" s="6" t="s">
        <v>30</v>
      </c>
      <c r="B37" s="50">
        <v>241.731</v>
      </c>
      <c r="C37" s="50">
        <v>0</v>
      </c>
      <c r="D37" s="50">
        <f t="shared" si="3"/>
        <v>241.731</v>
      </c>
      <c r="E37" s="50">
        <v>34.736</v>
      </c>
      <c r="F37" s="50">
        <v>0</v>
      </c>
      <c r="G37" s="50">
        <f t="shared" si="4"/>
        <v>34.736</v>
      </c>
      <c r="H37" s="8">
        <f t="shared" si="0"/>
        <v>-85.63030806971386</v>
      </c>
      <c r="I37" s="8">
        <f t="shared" si="1"/>
        <v>0</v>
      </c>
      <c r="J37" s="9">
        <f t="shared" si="2"/>
        <v>-85.63030806971386</v>
      </c>
    </row>
    <row r="38" spans="1:10" ht="14.25">
      <c r="A38" s="10" t="s">
        <v>37</v>
      </c>
      <c r="B38" s="49">
        <v>442.915</v>
      </c>
      <c r="C38" s="49">
        <v>28.037</v>
      </c>
      <c r="D38" s="49">
        <f t="shared" si="3"/>
        <v>470.952</v>
      </c>
      <c r="E38" s="49">
        <v>1.2970000000000002</v>
      </c>
      <c r="F38" s="49">
        <v>0</v>
      </c>
      <c r="G38" s="49">
        <f t="shared" si="4"/>
        <v>1.2970000000000002</v>
      </c>
      <c r="H38" s="4">
        <f t="shared" si="0"/>
        <v>-99.70716728943476</v>
      </c>
      <c r="I38" s="4">
        <f t="shared" si="1"/>
        <v>-100</v>
      </c>
      <c r="J38" s="5">
        <f t="shared" si="2"/>
        <v>-99.72460038390324</v>
      </c>
    </row>
    <row r="39" spans="1:10" ht="14.25">
      <c r="A39" s="6" t="s">
        <v>31</v>
      </c>
      <c r="B39" s="50">
        <v>290.178</v>
      </c>
      <c r="C39" s="50">
        <v>0</v>
      </c>
      <c r="D39" s="50">
        <f t="shared" si="3"/>
        <v>290.178</v>
      </c>
      <c r="E39" s="50">
        <v>2.4320000000000004</v>
      </c>
      <c r="F39" s="50">
        <v>0</v>
      </c>
      <c r="G39" s="50">
        <f t="shared" si="4"/>
        <v>2.4320000000000004</v>
      </c>
      <c r="H39" s="8">
        <f t="shared" si="0"/>
        <v>-99.16189373419073</v>
      </c>
      <c r="I39" s="8">
        <f t="shared" si="1"/>
        <v>0</v>
      </c>
      <c r="J39" s="9">
        <f t="shared" si="2"/>
        <v>-99.16189373419073</v>
      </c>
    </row>
    <row r="40" spans="1:10" ht="14.25">
      <c r="A40" s="10" t="s">
        <v>32</v>
      </c>
      <c r="B40" s="49">
        <v>26.848000000000003</v>
      </c>
      <c r="C40" s="49">
        <v>1.998</v>
      </c>
      <c r="D40" s="49">
        <f t="shared" si="3"/>
        <v>28.846000000000004</v>
      </c>
      <c r="E40" s="49">
        <v>1.924</v>
      </c>
      <c r="F40" s="49">
        <v>6.058</v>
      </c>
      <c r="G40" s="49">
        <f t="shared" si="4"/>
        <v>7.981999999999999</v>
      </c>
      <c r="H40" s="4">
        <f t="shared" si="0"/>
        <v>-92.83373063170441</v>
      </c>
      <c r="I40" s="4">
        <f t="shared" si="1"/>
        <v>203.20320320320317</v>
      </c>
      <c r="J40" s="5">
        <f t="shared" si="2"/>
        <v>-72.32891908756848</v>
      </c>
    </row>
    <row r="41" spans="1:10" ht="14.25">
      <c r="A41" s="6" t="s">
        <v>33</v>
      </c>
      <c r="B41" s="50">
        <v>1292.214</v>
      </c>
      <c r="C41" s="50">
        <v>433.713</v>
      </c>
      <c r="D41" s="50">
        <f t="shared" si="3"/>
        <v>1725.927</v>
      </c>
      <c r="E41" s="50">
        <v>283.79</v>
      </c>
      <c r="F41" s="50">
        <v>4.026</v>
      </c>
      <c r="G41" s="50">
        <f t="shared" si="4"/>
        <v>287.81600000000003</v>
      </c>
      <c r="H41" s="8">
        <f t="shared" si="0"/>
        <v>-78.03846731268969</v>
      </c>
      <c r="I41" s="8">
        <f t="shared" si="1"/>
        <v>-99.07173637866515</v>
      </c>
      <c r="J41" s="9">
        <f t="shared" si="2"/>
        <v>-83.3239760430192</v>
      </c>
    </row>
    <row r="42" spans="1:10" ht="14.25">
      <c r="A42" s="10" t="s">
        <v>34</v>
      </c>
      <c r="B42" s="49">
        <v>0</v>
      </c>
      <c r="C42" s="49">
        <v>0</v>
      </c>
      <c r="D42" s="49">
        <f t="shared" si="3"/>
        <v>0</v>
      </c>
      <c r="E42" s="49">
        <v>0</v>
      </c>
      <c r="F42" s="49">
        <v>0</v>
      </c>
      <c r="G42" s="49">
        <f t="shared" si="4"/>
        <v>0</v>
      </c>
      <c r="H42" s="4">
        <f t="shared" si="0"/>
        <v>0</v>
      </c>
      <c r="I42" s="4">
        <f t="shared" si="1"/>
        <v>0</v>
      </c>
      <c r="J42" s="5">
        <f t="shared" si="2"/>
        <v>0</v>
      </c>
    </row>
    <row r="43" spans="1:10" ht="14.25">
      <c r="A43" s="6" t="s">
        <v>35</v>
      </c>
      <c r="B43" s="50">
        <v>426.688</v>
      </c>
      <c r="C43" s="50">
        <v>194.84900000000002</v>
      </c>
      <c r="D43" s="50">
        <f t="shared" si="3"/>
        <v>621.537</v>
      </c>
      <c r="E43" s="50">
        <v>122.142</v>
      </c>
      <c r="F43" s="50">
        <v>0</v>
      </c>
      <c r="G43" s="50">
        <f t="shared" si="4"/>
        <v>122.142</v>
      </c>
      <c r="H43" s="8">
        <f t="shared" si="0"/>
        <v>-71.3744000299985</v>
      </c>
      <c r="I43" s="8">
        <f t="shared" si="1"/>
        <v>-100</v>
      </c>
      <c r="J43" s="9">
        <f t="shared" si="2"/>
        <v>-80.34839438360065</v>
      </c>
    </row>
    <row r="44" spans="1:10" ht="14.25">
      <c r="A44" s="10" t="s">
        <v>36</v>
      </c>
      <c r="B44" s="49">
        <v>518.2689999999999</v>
      </c>
      <c r="C44" s="49">
        <v>0</v>
      </c>
      <c r="D44" s="49">
        <f t="shared" si="3"/>
        <v>518.2689999999999</v>
      </c>
      <c r="E44" s="49">
        <v>79.68299999999999</v>
      </c>
      <c r="F44" s="49">
        <v>0</v>
      </c>
      <c r="G44" s="49">
        <f t="shared" si="4"/>
        <v>79.68299999999999</v>
      </c>
      <c r="H44" s="4">
        <f t="shared" si="0"/>
        <v>-84.62516569580661</v>
      </c>
      <c r="I44" s="4">
        <f t="shared" si="1"/>
        <v>0</v>
      </c>
      <c r="J44" s="5">
        <f t="shared" si="2"/>
        <v>-84.62516569580661</v>
      </c>
    </row>
    <row r="45" spans="1:10" ht="14.25">
      <c r="A45" s="6" t="s">
        <v>65</v>
      </c>
      <c r="B45" s="50">
        <v>486.18399999999997</v>
      </c>
      <c r="C45" s="50">
        <v>0</v>
      </c>
      <c r="D45" s="50">
        <f t="shared" si="3"/>
        <v>486.18399999999997</v>
      </c>
      <c r="E45" s="50">
        <v>103.373</v>
      </c>
      <c r="F45" s="50">
        <v>0</v>
      </c>
      <c r="G45" s="50">
        <f t="shared" si="4"/>
        <v>103.373</v>
      </c>
      <c r="H45" s="8">
        <f t="shared" si="0"/>
        <v>-78.7378852450924</v>
      </c>
      <c r="I45" s="8">
        <f t="shared" si="1"/>
        <v>0</v>
      </c>
      <c r="J45" s="9">
        <f t="shared" si="2"/>
        <v>-78.7378852450924</v>
      </c>
    </row>
    <row r="46" spans="1:10" ht="14.25">
      <c r="A46" s="10" t="s">
        <v>66</v>
      </c>
      <c r="B46" s="49">
        <v>313.359</v>
      </c>
      <c r="C46" s="49">
        <v>0</v>
      </c>
      <c r="D46" s="49">
        <f t="shared" si="3"/>
        <v>313.359</v>
      </c>
      <c r="E46" s="49">
        <v>16.516</v>
      </c>
      <c r="F46" s="49">
        <v>0</v>
      </c>
      <c r="G46" s="49">
        <f t="shared" si="4"/>
        <v>16.516</v>
      </c>
      <c r="H46" s="4">
        <f t="shared" si="0"/>
        <v>-94.72936791347942</v>
      </c>
      <c r="I46" s="4">
        <f t="shared" si="1"/>
        <v>0</v>
      </c>
      <c r="J46" s="5">
        <f t="shared" si="2"/>
        <v>-94.72936791347942</v>
      </c>
    </row>
    <row r="47" spans="1:10" ht="14.25">
      <c r="A47" s="6" t="s">
        <v>38</v>
      </c>
      <c r="B47" s="50">
        <v>549.2010000000001</v>
      </c>
      <c r="C47" s="50">
        <v>0</v>
      </c>
      <c r="D47" s="50">
        <f t="shared" si="3"/>
        <v>549.2010000000001</v>
      </c>
      <c r="E47" s="50">
        <v>189.62</v>
      </c>
      <c r="F47" s="50">
        <v>0</v>
      </c>
      <c r="G47" s="50">
        <f t="shared" si="4"/>
        <v>189.62</v>
      </c>
      <c r="H47" s="8">
        <f t="shared" si="0"/>
        <v>-65.47347874457621</v>
      </c>
      <c r="I47" s="8">
        <f t="shared" si="1"/>
        <v>0</v>
      </c>
      <c r="J47" s="9">
        <f t="shared" si="2"/>
        <v>-65.47347874457621</v>
      </c>
    </row>
    <row r="48" spans="1:10" ht="14.25">
      <c r="A48" s="10" t="s">
        <v>67</v>
      </c>
      <c r="B48" s="49">
        <v>453.536</v>
      </c>
      <c r="C48" s="49">
        <v>0</v>
      </c>
      <c r="D48" s="49">
        <f t="shared" si="3"/>
        <v>453.536</v>
      </c>
      <c r="E48" s="49">
        <v>3.94</v>
      </c>
      <c r="F48" s="49">
        <v>0</v>
      </c>
      <c r="G48" s="49">
        <f t="shared" si="4"/>
        <v>3.94</v>
      </c>
      <c r="H48" s="4">
        <f t="shared" si="0"/>
        <v>-99.13127072602836</v>
      </c>
      <c r="I48" s="4">
        <f t="shared" si="1"/>
        <v>0</v>
      </c>
      <c r="J48" s="5">
        <f t="shared" si="2"/>
        <v>-99.13127072602836</v>
      </c>
    </row>
    <row r="49" spans="1:10" ht="14.25">
      <c r="A49" s="6" t="s">
        <v>39</v>
      </c>
      <c r="B49" s="50">
        <v>719.968</v>
      </c>
      <c r="C49" s="50">
        <v>180.74200000000002</v>
      </c>
      <c r="D49" s="50">
        <f t="shared" si="3"/>
        <v>900.71</v>
      </c>
      <c r="E49" s="50">
        <v>114.60499999999999</v>
      </c>
      <c r="F49" s="50">
        <v>1.781</v>
      </c>
      <c r="G49" s="50">
        <f t="shared" si="4"/>
        <v>116.386</v>
      </c>
      <c r="H49" s="8">
        <f t="shared" si="0"/>
        <v>-84.08193141917418</v>
      </c>
      <c r="I49" s="8">
        <f t="shared" si="1"/>
        <v>-99.01461752110743</v>
      </c>
      <c r="J49" s="9">
        <f t="shared" si="2"/>
        <v>-87.07841591633267</v>
      </c>
    </row>
    <row r="50" spans="1:10" ht="14.25">
      <c r="A50" s="10" t="s">
        <v>40</v>
      </c>
      <c r="B50" s="49">
        <v>30.218</v>
      </c>
      <c r="C50" s="49">
        <v>0</v>
      </c>
      <c r="D50" s="49">
        <f t="shared" si="3"/>
        <v>30.218</v>
      </c>
      <c r="E50" s="49">
        <v>1.5379999999999998</v>
      </c>
      <c r="F50" s="49">
        <v>0</v>
      </c>
      <c r="G50" s="49">
        <f t="shared" si="4"/>
        <v>1.5379999999999998</v>
      </c>
      <c r="H50" s="4">
        <f t="shared" si="0"/>
        <v>-94.91031835329936</v>
      </c>
      <c r="I50" s="4">
        <f t="shared" si="1"/>
        <v>0</v>
      </c>
      <c r="J50" s="5">
        <f t="shared" si="2"/>
        <v>-94.91031835329936</v>
      </c>
    </row>
    <row r="51" spans="1:10" ht="14.25">
      <c r="A51" s="6" t="s">
        <v>41</v>
      </c>
      <c r="B51" s="50">
        <v>55.665000000000006</v>
      </c>
      <c r="C51" s="50">
        <v>0</v>
      </c>
      <c r="D51" s="50">
        <f t="shared" si="3"/>
        <v>55.665000000000006</v>
      </c>
      <c r="E51" s="50">
        <v>0.49</v>
      </c>
      <c r="F51" s="50">
        <v>0</v>
      </c>
      <c r="G51" s="50">
        <f t="shared" si="4"/>
        <v>0.49</v>
      </c>
      <c r="H51" s="8">
        <f t="shared" si="0"/>
        <v>-99.11973412377615</v>
      </c>
      <c r="I51" s="8">
        <f t="shared" si="1"/>
        <v>0</v>
      </c>
      <c r="J51" s="9">
        <f t="shared" si="2"/>
        <v>-99.11973412377615</v>
      </c>
    </row>
    <row r="52" spans="1:10" ht="14.25">
      <c r="A52" s="10" t="s">
        <v>42</v>
      </c>
      <c r="B52" s="49">
        <v>251.177</v>
      </c>
      <c r="C52" s="49">
        <v>0</v>
      </c>
      <c r="D52" s="49">
        <f t="shared" si="3"/>
        <v>251.177</v>
      </c>
      <c r="E52" s="49">
        <v>19.027</v>
      </c>
      <c r="F52" s="49">
        <v>0</v>
      </c>
      <c r="G52" s="49">
        <f t="shared" si="4"/>
        <v>19.027</v>
      </c>
      <c r="H52" s="4">
        <f t="shared" si="0"/>
        <v>-92.42486374150499</v>
      </c>
      <c r="I52" s="4">
        <f t="shared" si="1"/>
        <v>0</v>
      </c>
      <c r="J52" s="5">
        <f t="shared" si="2"/>
        <v>-92.42486374150499</v>
      </c>
    </row>
    <row r="53" spans="1:10" ht="14.25">
      <c r="A53" s="6" t="s">
        <v>68</v>
      </c>
      <c r="B53" s="50">
        <v>571.6949999999999</v>
      </c>
      <c r="C53" s="50">
        <v>41.621</v>
      </c>
      <c r="D53" s="50">
        <f t="shared" si="3"/>
        <v>613.3159999999999</v>
      </c>
      <c r="E53" s="50">
        <v>47.123999999999995</v>
      </c>
      <c r="F53" s="50">
        <v>0</v>
      </c>
      <c r="G53" s="50">
        <f t="shared" si="4"/>
        <v>47.123999999999995</v>
      </c>
      <c r="H53" s="8">
        <f t="shared" si="0"/>
        <v>-91.75714323196809</v>
      </c>
      <c r="I53" s="8">
        <f t="shared" si="1"/>
        <v>-100</v>
      </c>
      <c r="J53" s="9">
        <f t="shared" si="2"/>
        <v>-92.31652198866489</v>
      </c>
    </row>
    <row r="54" spans="1:10" ht="14.25">
      <c r="A54" s="10" t="s">
        <v>43</v>
      </c>
      <c r="B54" s="49">
        <v>312.783</v>
      </c>
      <c r="C54" s="49">
        <v>0</v>
      </c>
      <c r="D54" s="49">
        <f t="shared" si="3"/>
        <v>312.783</v>
      </c>
      <c r="E54" s="49">
        <v>21.269</v>
      </c>
      <c r="F54" s="49">
        <v>0</v>
      </c>
      <c r="G54" s="49">
        <f t="shared" si="4"/>
        <v>21.269</v>
      </c>
      <c r="H54" s="4">
        <f t="shared" si="0"/>
        <v>-93.20007800935473</v>
      </c>
      <c r="I54" s="4">
        <f t="shared" si="1"/>
        <v>0</v>
      </c>
      <c r="J54" s="5">
        <f t="shared" si="2"/>
        <v>-93.20007800935473</v>
      </c>
    </row>
    <row r="55" spans="1:10" ht="14.25">
      <c r="A55" s="6" t="s">
        <v>61</v>
      </c>
      <c r="B55" s="50">
        <v>17.715</v>
      </c>
      <c r="C55" s="50">
        <v>79.444</v>
      </c>
      <c r="D55" s="50">
        <f t="shared" si="3"/>
        <v>97.159</v>
      </c>
      <c r="E55" s="50">
        <v>0</v>
      </c>
      <c r="F55" s="50">
        <v>202.971</v>
      </c>
      <c r="G55" s="50">
        <f t="shared" si="4"/>
        <v>202.971</v>
      </c>
      <c r="H55" s="8">
        <f t="shared" si="0"/>
        <v>-100</v>
      </c>
      <c r="I55" s="8">
        <f t="shared" si="1"/>
        <v>155.4894013393082</v>
      </c>
      <c r="J55" s="9">
        <f t="shared" si="2"/>
        <v>108.90602002902459</v>
      </c>
    </row>
    <row r="56" spans="1:10" ht="14.25">
      <c r="A56" s="10" t="s">
        <v>44</v>
      </c>
      <c r="B56" s="49">
        <v>85.81899999999999</v>
      </c>
      <c r="C56" s="49">
        <v>0</v>
      </c>
      <c r="D56" s="49">
        <f t="shared" si="3"/>
        <v>85.81899999999999</v>
      </c>
      <c r="E56" s="49">
        <v>7.1339999999999995</v>
      </c>
      <c r="F56" s="49">
        <v>0</v>
      </c>
      <c r="G56" s="49">
        <f t="shared" si="4"/>
        <v>7.1339999999999995</v>
      </c>
      <c r="H56" s="4">
        <f t="shared" si="0"/>
        <v>-91.68715552500029</v>
      </c>
      <c r="I56" s="4">
        <f t="shared" si="1"/>
        <v>0</v>
      </c>
      <c r="J56" s="5">
        <f t="shared" si="2"/>
        <v>-91.68715552500029</v>
      </c>
    </row>
    <row r="57" spans="1:10" ht="14.25">
      <c r="A57" s="6" t="s">
        <v>45</v>
      </c>
      <c r="B57" s="50">
        <v>0</v>
      </c>
      <c r="C57" s="50">
        <v>0</v>
      </c>
      <c r="D57" s="50">
        <f t="shared" si="3"/>
        <v>0</v>
      </c>
      <c r="E57" s="50">
        <v>0</v>
      </c>
      <c r="F57" s="50">
        <v>0</v>
      </c>
      <c r="G57" s="50">
        <f t="shared" si="4"/>
        <v>0</v>
      </c>
      <c r="H57" s="8">
        <f t="shared" si="0"/>
        <v>0</v>
      </c>
      <c r="I57" s="8">
        <f t="shared" si="1"/>
        <v>0</v>
      </c>
      <c r="J57" s="9">
        <f t="shared" si="2"/>
        <v>0</v>
      </c>
    </row>
    <row r="58" spans="1:10" ht="14.25">
      <c r="A58" s="10" t="s">
        <v>46</v>
      </c>
      <c r="B58" s="49">
        <v>1134.796</v>
      </c>
      <c r="C58" s="49">
        <v>0</v>
      </c>
      <c r="D58" s="49">
        <f t="shared" si="3"/>
        <v>1134.796</v>
      </c>
      <c r="E58" s="49">
        <v>359.27</v>
      </c>
      <c r="F58" s="49">
        <v>0</v>
      </c>
      <c r="G58" s="49">
        <f t="shared" si="4"/>
        <v>359.27</v>
      </c>
      <c r="H58" s="4">
        <f t="shared" si="0"/>
        <v>-68.34056517647224</v>
      </c>
      <c r="I58" s="4">
        <f t="shared" si="1"/>
        <v>0</v>
      </c>
      <c r="J58" s="5">
        <f t="shared" si="2"/>
        <v>-68.34056517647224</v>
      </c>
    </row>
    <row r="59" spans="1:10" ht="14.25">
      <c r="A59" s="6" t="s">
        <v>74</v>
      </c>
      <c r="B59" s="50">
        <v>27.494000000000003</v>
      </c>
      <c r="C59" s="50">
        <v>41.831999999999994</v>
      </c>
      <c r="D59" s="50">
        <f t="shared" si="3"/>
        <v>69.326</v>
      </c>
      <c r="E59" s="50">
        <v>1.041</v>
      </c>
      <c r="F59" s="50">
        <v>0</v>
      </c>
      <c r="G59" s="50">
        <f t="shared" si="4"/>
        <v>1.041</v>
      </c>
      <c r="H59" s="8">
        <f t="shared" si="0"/>
        <v>-96.2137193569506</v>
      </c>
      <c r="I59" s="8">
        <f t="shared" si="1"/>
        <v>-100</v>
      </c>
      <c r="J59" s="9">
        <f t="shared" si="2"/>
        <v>-98.49839886911116</v>
      </c>
    </row>
    <row r="60" spans="1:10" ht="14.25">
      <c r="A60" s="10" t="s">
        <v>75</v>
      </c>
      <c r="B60" s="49">
        <v>19.838</v>
      </c>
      <c r="C60" s="49">
        <v>101.697</v>
      </c>
      <c r="D60" s="49">
        <f t="shared" si="3"/>
        <v>121.535</v>
      </c>
      <c r="E60" s="49">
        <v>0</v>
      </c>
      <c r="F60" s="49">
        <v>0</v>
      </c>
      <c r="G60" s="49">
        <f t="shared" si="4"/>
        <v>0</v>
      </c>
      <c r="H60" s="4">
        <f>+_xlfn.IFERROR(((E60-B60)/B60)*100,0)</f>
        <v>-100</v>
      </c>
      <c r="I60" s="4">
        <f>+_xlfn.IFERROR(((F60-C60)/C60)*100,0)</f>
        <v>-100</v>
      </c>
      <c r="J60" s="5">
        <f>+_xlfn.IFERROR(((G60-D60)/D60)*100,0)</f>
        <v>-100</v>
      </c>
    </row>
    <row r="61" spans="1:10" ht="14.25">
      <c r="A61" s="11" t="s">
        <v>47</v>
      </c>
      <c r="B61" s="22">
        <f>+B62-SUM(B6+B10+B32+B20+B59+B60+B5)</f>
        <v>37289.653000000006</v>
      </c>
      <c r="C61" s="22">
        <f>+C62-SUM(C6+C10+C32+C20+C59+C60+C5)</f>
        <v>36252.61100000003</v>
      </c>
      <c r="D61" s="22">
        <f>+D62-SUM(D6+D10+D32+D20+D59+D60+D5)</f>
        <v>73542.26400000005</v>
      </c>
      <c r="E61" s="22">
        <f>+E62-SUM(E6+E10+E32+E20+E59+E60+E5)</f>
        <v>18461.519999999997</v>
      </c>
      <c r="F61" s="22">
        <f>+F62-SUM(F6+F10+F32+F20+F59+F60+F5)</f>
        <v>1878.2159999998985</v>
      </c>
      <c r="G61" s="22">
        <f>+G62-SUM(G6+G10+G32+G20+G59+G60+G5)</f>
        <v>20339.735999999917</v>
      </c>
      <c r="H61" s="23">
        <f>+_xlfn.IFERROR(((E61-B61)/B61)*100,0)</f>
        <v>-50.49157470035992</v>
      </c>
      <c r="I61" s="23">
        <f>+_xlfn.IFERROR(((F61-C61)/C61)*100,0)</f>
        <v>-94.81908765136973</v>
      </c>
      <c r="J61" s="23">
        <f>+_xlfn.IFERROR(((G61-D61)/D61)*100,0)</f>
        <v>-72.3427932542301</v>
      </c>
    </row>
    <row r="62" spans="1:10" ht="14.25">
      <c r="A62" s="14" t="s">
        <v>48</v>
      </c>
      <c r="B62" s="24">
        <f aca="true" t="shared" si="5" ref="B62:G62">SUM(B4:B60)</f>
        <v>63363.456000000006</v>
      </c>
      <c r="C62" s="24">
        <f t="shared" si="5"/>
        <v>255619.75200000007</v>
      </c>
      <c r="D62" s="24">
        <f t="shared" si="5"/>
        <v>318983.2080000001</v>
      </c>
      <c r="E62" s="24">
        <f t="shared" si="5"/>
        <v>35731.473160800175</v>
      </c>
      <c r="F62" s="24">
        <f t="shared" si="5"/>
        <v>593406.1551839968</v>
      </c>
      <c r="G62" s="24">
        <f t="shared" si="5"/>
        <v>629137.628344797</v>
      </c>
      <c r="H62" s="25">
        <f>+_xlfn.IFERROR(((E62-B62)/B62)*100,0)</f>
        <v>-43.60870536985834</v>
      </c>
      <c r="I62" s="25">
        <f>+_xlfn.IFERROR(((F62-C62)/C62)*100,0)</f>
        <v>132.1440931466034</v>
      </c>
      <c r="J62" s="25">
        <f>+_xlfn.IFERROR(((G62-D62)/D62)*100,0)</f>
        <v>97.23220927190523</v>
      </c>
    </row>
    <row r="63" spans="1:10" ht="14.25">
      <c r="A63" s="26"/>
      <c r="B63" s="27"/>
      <c r="C63" s="27"/>
      <c r="D63" s="27"/>
      <c r="E63" s="27"/>
      <c r="F63" s="27"/>
      <c r="G63" s="27"/>
      <c r="H63" s="27"/>
      <c r="I63" s="27"/>
      <c r="J63" s="28"/>
    </row>
    <row r="64" spans="1:10" ht="14.25">
      <c r="A64" s="26" t="s">
        <v>58</v>
      </c>
      <c r="B64" s="27"/>
      <c r="C64" s="27"/>
      <c r="D64" s="27"/>
      <c r="E64" s="27"/>
      <c r="F64" s="27"/>
      <c r="G64" s="27"/>
      <c r="H64" s="27"/>
      <c r="I64" s="27"/>
      <c r="J64" s="28"/>
    </row>
    <row r="65" spans="1:10" ht="15" thickBot="1">
      <c r="A65" s="29"/>
      <c r="B65" s="30"/>
      <c r="C65" s="30"/>
      <c r="D65" s="30"/>
      <c r="E65" s="30"/>
      <c r="F65" s="30"/>
      <c r="G65" s="30"/>
      <c r="H65" s="30"/>
      <c r="I65" s="30"/>
      <c r="J65" s="31"/>
    </row>
    <row r="66" spans="1:10" ht="45.75" customHeight="1">
      <c r="A66" s="78" t="s">
        <v>62</v>
      </c>
      <c r="B66" s="78"/>
      <c r="C66" s="78"/>
      <c r="D66" s="78"/>
      <c r="E66" s="78"/>
      <c r="F66" s="78"/>
      <c r="G66" s="78"/>
      <c r="H66" s="78"/>
      <c r="I66" s="78"/>
      <c r="J66" s="78"/>
    </row>
    <row r="67" ht="14.25">
      <c r="A67" s="46"/>
    </row>
    <row r="68" spans="1:7" ht="14.25">
      <c r="A68" s="52"/>
      <c r="B68" s="45"/>
      <c r="C68" s="45"/>
      <c r="D68" s="45"/>
      <c r="E68" s="45"/>
      <c r="F68" s="45"/>
      <c r="G68" s="45"/>
    </row>
    <row r="69" spans="2:7" ht="14.25">
      <c r="B69" s="45"/>
      <c r="C69" s="45"/>
      <c r="D69" s="45"/>
      <c r="E69" s="45"/>
      <c r="F69" s="45"/>
      <c r="G69" s="45"/>
    </row>
    <row r="70" spans="2:7" ht="14.25">
      <c r="B70" s="45"/>
      <c r="C70" s="45"/>
      <c r="D70" s="45"/>
      <c r="E70" s="45"/>
      <c r="F70" s="45"/>
      <c r="G70" s="45"/>
    </row>
    <row r="71" spans="2:8" ht="14.25">
      <c r="B71" s="45"/>
      <c r="C71" s="45"/>
      <c r="D71" s="45"/>
      <c r="E71" s="45"/>
      <c r="F71" s="45"/>
      <c r="G71" s="45"/>
      <c r="H71" s="45"/>
    </row>
  </sheetData>
  <sheetProtection/>
  <mergeCells count="6">
    <mergeCell ref="A66:J66"/>
    <mergeCell ref="A1:J1"/>
    <mergeCell ref="A2:A3"/>
    <mergeCell ref="B2:D2"/>
    <mergeCell ref="E2:G2"/>
    <mergeCell ref="H2:J2"/>
  </mergeCells>
  <conditionalFormatting sqref="B4:J60">
    <cfRule type="cellIs" priority="1" dxfId="0" operator="equal">
      <formula>0</formula>
    </cfRule>
  </conditionalFormatting>
  <printOptions/>
  <pageMargins left="0.7" right="0.7" top="0.75" bottom="0.75" header="0.3" footer="0.3"/>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TÜROB</dc:creator>
  <cp:keywords/>
  <dc:description/>
  <cp:lastModifiedBy>Ismail Tasdemir</cp:lastModifiedBy>
  <cp:lastPrinted>2024-05-08T10:33:16Z</cp:lastPrinted>
  <dcterms:created xsi:type="dcterms:W3CDTF">2017-03-06T11:35:15Z</dcterms:created>
  <dcterms:modified xsi:type="dcterms:W3CDTF">2024-05-17T06:22:21Z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4|DHMI-DHMI-KURUMA OZEL|{00000000-0000-0000-0000-000000000000}</vt:lpwstr>
  </property>
</Properties>
</file>