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C:\Users\Ferball\Desktop\"/>
    </mc:Choice>
  </mc:AlternateContent>
  <xr:revisionPtr revIDLastSave="0" documentId="8_{3C3557C2-1430-455A-B691-6C23A056B6F3}" xr6:coauthVersionLast="34" xr6:coauthVersionMax="34" xr10:uidLastSave="{00000000-0000-0000-0000-000000000000}"/>
  <bookViews>
    <workbookView xWindow="0" yWindow="0" windowWidth="20490" windowHeight="7635" activeTab="3" xr2:uid="{00000000-000D-0000-FFFF-FFFF00000000}"/>
  </bookViews>
  <sheets>
    <sheet name="TÜM UÇAK" sheetId="1" r:id="rId1"/>
    <sheet name="YOLCU" sheetId="2" r:id="rId2"/>
    <sheet name="TİCARİ UÇAK" sheetId="3" r:id="rId3"/>
    <sheet name="YÜK " sheetId="4" r:id="rId4"/>
  </sheets>
  <definedNames>
    <definedName name="_xlnm.Print_Area" localSheetId="0">'TÜM UÇAK'!$A$1:$J$65</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1" l="1"/>
  <c r="I50" i="1" l="1"/>
  <c r="G55" i="4" l="1"/>
  <c r="G55" i="3"/>
  <c r="G55" i="2"/>
  <c r="G63" i="2"/>
  <c r="D63" i="2"/>
  <c r="H63" i="2" l="1"/>
  <c r="J61" i="2"/>
  <c r="J62" i="2"/>
  <c r="H61" i="1"/>
  <c r="H5" i="4" l="1"/>
  <c r="I5" i="4"/>
  <c r="H6" i="4"/>
  <c r="I6" i="4"/>
  <c r="H7" i="4"/>
  <c r="I7" i="4"/>
  <c r="H8" i="4"/>
  <c r="I8" i="4"/>
  <c r="H9" i="4"/>
  <c r="I9" i="4"/>
  <c r="H10" i="4"/>
  <c r="I10" i="4"/>
  <c r="H11" i="4"/>
  <c r="I11" i="4"/>
  <c r="H12" i="4"/>
  <c r="I12" i="4"/>
  <c r="H13" i="4"/>
  <c r="I13" i="4"/>
  <c r="H14" i="4"/>
  <c r="I14" i="4"/>
  <c r="H15" i="4"/>
  <c r="I15" i="4"/>
  <c r="H16" i="4"/>
  <c r="I16" i="4"/>
  <c r="H17" i="4"/>
  <c r="I17" i="4"/>
  <c r="H18" i="4"/>
  <c r="I18" i="4"/>
  <c r="H19" i="4"/>
  <c r="I19" i="4"/>
  <c r="J19" i="4"/>
  <c r="H20" i="4"/>
  <c r="I20" i="4"/>
  <c r="H21" i="4"/>
  <c r="I21" i="4"/>
  <c r="J21" i="4"/>
  <c r="H22" i="4"/>
  <c r="I22" i="4"/>
  <c r="H23" i="4"/>
  <c r="I23" i="4"/>
  <c r="H24" i="4"/>
  <c r="I24" i="4"/>
  <c r="H25" i="4"/>
  <c r="I25" i="4"/>
  <c r="H26" i="4"/>
  <c r="I26" i="4"/>
  <c r="H27" i="4"/>
  <c r="I27" i="4"/>
  <c r="H28" i="4"/>
  <c r="I28" i="4"/>
  <c r="H29" i="4"/>
  <c r="I29" i="4"/>
  <c r="H30" i="4"/>
  <c r="I30" i="4"/>
  <c r="H31" i="4"/>
  <c r="I31" i="4"/>
  <c r="H32" i="4"/>
  <c r="I32" i="4"/>
  <c r="H33" i="4"/>
  <c r="I33" i="4"/>
  <c r="H34" i="4"/>
  <c r="I34" i="4"/>
  <c r="H35" i="4"/>
  <c r="I35" i="4"/>
  <c r="H36" i="4"/>
  <c r="I36" i="4"/>
  <c r="H37" i="4"/>
  <c r="I37" i="4"/>
  <c r="H38" i="4"/>
  <c r="I38" i="4"/>
  <c r="H39" i="4"/>
  <c r="I39" i="4"/>
  <c r="H40" i="4"/>
  <c r="I40" i="4"/>
  <c r="H41" i="4"/>
  <c r="I41" i="4"/>
  <c r="H42" i="4"/>
  <c r="I42" i="4"/>
  <c r="H43" i="4"/>
  <c r="I43" i="4"/>
  <c r="H44" i="4"/>
  <c r="I44" i="4"/>
  <c r="H45" i="4"/>
  <c r="I45" i="4"/>
  <c r="H46" i="4"/>
  <c r="I46" i="4"/>
  <c r="H47" i="4"/>
  <c r="I47" i="4"/>
  <c r="H48" i="4"/>
  <c r="I48" i="4"/>
  <c r="H49" i="4"/>
  <c r="I49" i="4"/>
  <c r="H50" i="4"/>
  <c r="I50" i="4"/>
  <c r="H51" i="4"/>
  <c r="I51" i="4"/>
  <c r="H52" i="4"/>
  <c r="I52" i="4"/>
  <c r="H53" i="4"/>
  <c r="I53" i="4"/>
  <c r="H54" i="4"/>
  <c r="I54" i="4"/>
  <c r="H55" i="4"/>
  <c r="I55" i="4"/>
  <c r="H56" i="4"/>
  <c r="I56" i="4"/>
  <c r="H57" i="4"/>
  <c r="I57" i="4"/>
  <c r="H58" i="4"/>
  <c r="I58" i="4"/>
  <c r="I4" i="4"/>
  <c r="H4" i="4"/>
  <c r="H5" i="3"/>
  <c r="I5" i="3"/>
  <c r="H6" i="3"/>
  <c r="I6" i="3"/>
  <c r="H7" i="3"/>
  <c r="I7" i="3"/>
  <c r="H8" i="3"/>
  <c r="I8" i="3"/>
  <c r="H9" i="3"/>
  <c r="I9" i="3"/>
  <c r="H10" i="3"/>
  <c r="I10" i="3"/>
  <c r="H11" i="3"/>
  <c r="I11" i="3"/>
  <c r="H12" i="3"/>
  <c r="I12" i="3"/>
  <c r="H13" i="3"/>
  <c r="I13" i="3"/>
  <c r="H14" i="3"/>
  <c r="I14" i="3"/>
  <c r="H15" i="3"/>
  <c r="I15" i="3"/>
  <c r="H16" i="3"/>
  <c r="I16" i="3"/>
  <c r="H17" i="3"/>
  <c r="I17" i="3"/>
  <c r="H18" i="3"/>
  <c r="I18" i="3"/>
  <c r="H19" i="3"/>
  <c r="I19" i="3"/>
  <c r="J19" i="3"/>
  <c r="H20" i="3"/>
  <c r="I20" i="3"/>
  <c r="H21" i="3"/>
  <c r="I21" i="3"/>
  <c r="J21" i="3"/>
  <c r="H22" i="3"/>
  <c r="I22" i="3"/>
  <c r="H23" i="3"/>
  <c r="I23" i="3"/>
  <c r="H24" i="3"/>
  <c r="I24" i="3"/>
  <c r="H25" i="3"/>
  <c r="I25" i="3"/>
  <c r="H26" i="3"/>
  <c r="I26" i="3"/>
  <c r="H27" i="3"/>
  <c r="I27" i="3"/>
  <c r="H28" i="3"/>
  <c r="I28" i="3"/>
  <c r="H29" i="3"/>
  <c r="I29" i="3"/>
  <c r="H30" i="3"/>
  <c r="I30" i="3"/>
  <c r="H31" i="3"/>
  <c r="I31" i="3"/>
  <c r="H32" i="3"/>
  <c r="I32" i="3"/>
  <c r="H33" i="3"/>
  <c r="I33" i="3"/>
  <c r="H34" i="3"/>
  <c r="I34" i="3"/>
  <c r="H35" i="3"/>
  <c r="I35" i="3"/>
  <c r="H36" i="3"/>
  <c r="I36" i="3"/>
  <c r="H37" i="3"/>
  <c r="I37" i="3"/>
  <c r="H38" i="3"/>
  <c r="I38" i="3"/>
  <c r="H39" i="3"/>
  <c r="I39" i="3"/>
  <c r="H40" i="3"/>
  <c r="I40" i="3"/>
  <c r="H41" i="3"/>
  <c r="I41" i="3"/>
  <c r="H42" i="3"/>
  <c r="I42" i="3"/>
  <c r="H43" i="3"/>
  <c r="I43" i="3"/>
  <c r="H44" i="3"/>
  <c r="I44" i="3"/>
  <c r="H45" i="3"/>
  <c r="I45" i="3"/>
  <c r="H46" i="3"/>
  <c r="I46" i="3"/>
  <c r="H47" i="3"/>
  <c r="I47" i="3"/>
  <c r="H48" i="3"/>
  <c r="I48" i="3"/>
  <c r="H49" i="3"/>
  <c r="I49" i="3"/>
  <c r="H50" i="3"/>
  <c r="I50" i="3"/>
  <c r="H51" i="3"/>
  <c r="I51" i="3"/>
  <c r="H52" i="3"/>
  <c r="I52" i="3"/>
  <c r="H53" i="3"/>
  <c r="I53" i="3"/>
  <c r="H54" i="3"/>
  <c r="I54" i="3"/>
  <c r="H55" i="3"/>
  <c r="I55" i="3"/>
  <c r="H56" i="3"/>
  <c r="I56" i="3"/>
  <c r="H57" i="3"/>
  <c r="I57" i="3"/>
  <c r="H58" i="3"/>
  <c r="I58" i="3"/>
  <c r="I4" i="3"/>
  <c r="H4" i="3"/>
  <c r="I5" i="2"/>
  <c r="I6" i="2"/>
  <c r="I7" i="2"/>
  <c r="I8" i="2"/>
  <c r="I9" i="2"/>
  <c r="I10" i="2"/>
  <c r="I11" i="2"/>
  <c r="I12" i="2"/>
  <c r="I13" i="2"/>
  <c r="I14" i="2"/>
  <c r="I15" i="2"/>
  <c r="I16" i="2"/>
  <c r="I17" i="2"/>
  <c r="I18" i="2"/>
  <c r="I19" i="2"/>
  <c r="J19" i="2"/>
  <c r="I20" i="2"/>
  <c r="I21" i="2"/>
  <c r="J21" i="2"/>
  <c r="I22" i="2"/>
  <c r="I23" i="2"/>
  <c r="I24" i="2"/>
  <c r="I25" i="2"/>
  <c r="I26" i="2"/>
  <c r="J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4" i="2"/>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1" i="1"/>
  <c r="I52" i="1"/>
  <c r="I53" i="1"/>
  <c r="I54" i="1"/>
  <c r="I55" i="1"/>
  <c r="I56" i="1"/>
  <c r="I57" i="1"/>
  <c r="I58" i="1"/>
  <c r="I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D20" i="4" l="1"/>
  <c r="D22" i="4"/>
  <c r="D23" i="4"/>
  <c r="D24" i="4"/>
  <c r="D25" i="4"/>
  <c r="D27" i="4"/>
  <c r="D28" i="4"/>
  <c r="D29" i="4"/>
  <c r="D30" i="4"/>
  <c r="D31" i="4"/>
  <c r="D32" i="4"/>
  <c r="G20" i="3"/>
  <c r="G20" i="2"/>
  <c r="D27" i="2"/>
  <c r="D28" i="2"/>
  <c r="D29" i="2"/>
  <c r="D30" i="2"/>
  <c r="D31" i="2"/>
  <c r="D32" i="2"/>
  <c r="D20" i="2"/>
  <c r="G39" i="1"/>
  <c r="G37" i="1"/>
  <c r="G35" i="1"/>
  <c r="G31" i="1"/>
  <c r="G29" i="1"/>
  <c r="G27" i="1"/>
  <c r="G23" i="1"/>
  <c r="G21" i="1"/>
  <c r="G19" i="1"/>
  <c r="G15" i="1"/>
  <c r="G13" i="1"/>
  <c r="G11" i="1"/>
  <c r="G7" i="1"/>
  <c r="G5" i="1"/>
  <c r="D37" i="1"/>
  <c r="D35" i="1"/>
  <c r="J35" i="1" s="1"/>
  <c r="D33" i="1"/>
  <c r="D31" i="1"/>
  <c r="D29" i="1"/>
  <c r="D27" i="1"/>
  <c r="D25" i="1"/>
  <c r="D23" i="1"/>
  <c r="D21" i="1"/>
  <c r="D19" i="1"/>
  <c r="D17" i="1"/>
  <c r="D15" i="1"/>
  <c r="J15" i="1" s="1"/>
  <c r="D13" i="1"/>
  <c r="J13" i="1" s="1"/>
  <c r="D11" i="1"/>
  <c r="D9" i="1"/>
  <c r="D7" i="1"/>
  <c r="D5" i="1"/>
  <c r="D4" i="1"/>
  <c r="G4" i="1"/>
  <c r="D6" i="1"/>
  <c r="G6" i="1"/>
  <c r="D8" i="1"/>
  <c r="G8" i="1"/>
  <c r="G9" i="1"/>
  <c r="D10" i="1"/>
  <c r="G10" i="1"/>
  <c r="D12" i="1"/>
  <c r="G12" i="1"/>
  <c r="D14" i="1"/>
  <c r="G14" i="1"/>
  <c r="D16" i="1"/>
  <c r="G16" i="1"/>
  <c r="G17" i="1"/>
  <c r="D18" i="1"/>
  <c r="G18" i="1"/>
  <c r="D20" i="1"/>
  <c r="G20" i="1"/>
  <c r="D22" i="1"/>
  <c r="G22" i="1"/>
  <c r="D24" i="1"/>
  <c r="G24" i="1"/>
  <c r="G25" i="1"/>
  <c r="D26" i="1"/>
  <c r="G26" i="1"/>
  <c r="D28" i="1"/>
  <c r="G28" i="1"/>
  <c r="D30" i="1"/>
  <c r="G30" i="1"/>
  <c r="D32" i="1"/>
  <c r="G32" i="1"/>
  <c r="G33" i="1"/>
  <c r="D34" i="1"/>
  <c r="G34" i="1"/>
  <c r="D36" i="1"/>
  <c r="G36" i="1"/>
  <c r="D38" i="1"/>
  <c r="G38" i="1"/>
  <c r="D39" i="1"/>
  <c r="D40" i="1"/>
  <c r="G40" i="1"/>
  <c r="D41" i="1"/>
  <c r="G41" i="1"/>
  <c r="D42" i="1"/>
  <c r="G42" i="1"/>
  <c r="D43" i="1"/>
  <c r="G43" i="1"/>
  <c r="D44" i="1"/>
  <c r="G44" i="1"/>
  <c r="D45" i="1"/>
  <c r="G45" i="1"/>
  <c r="D46" i="1"/>
  <c r="G46" i="1"/>
  <c r="D47" i="1"/>
  <c r="G47" i="1"/>
  <c r="D48" i="1"/>
  <c r="G48" i="1"/>
  <c r="D49" i="1"/>
  <c r="G49" i="1"/>
  <c r="D50" i="1"/>
  <c r="G50" i="1"/>
  <c r="D51" i="1"/>
  <c r="G51" i="1"/>
  <c r="D52" i="1"/>
  <c r="G52" i="1"/>
  <c r="D53" i="1"/>
  <c r="G53" i="1"/>
  <c r="D54" i="1"/>
  <c r="G54" i="1"/>
  <c r="D55" i="1"/>
  <c r="G55" i="1"/>
  <c r="D56" i="1"/>
  <c r="G56" i="1"/>
  <c r="D57" i="1"/>
  <c r="G57" i="1"/>
  <c r="D58" i="1"/>
  <c r="G58" i="1"/>
  <c r="J38" i="1" l="1"/>
  <c r="J24" i="1"/>
  <c r="J34" i="1"/>
  <c r="J20" i="1"/>
  <c r="J11" i="1"/>
  <c r="J6" i="1"/>
  <c r="J23" i="1"/>
  <c r="J17" i="1"/>
  <c r="J20" i="2"/>
  <c r="J27" i="1"/>
  <c r="J39" i="1"/>
  <c r="J18" i="1"/>
  <c r="J8" i="1"/>
  <c r="J19" i="1"/>
  <c r="J36" i="1"/>
  <c r="J22" i="1"/>
  <c r="J4" i="1"/>
  <c r="J7" i="1"/>
  <c r="J57" i="1"/>
  <c r="J55" i="1"/>
  <c r="J53" i="1"/>
  <c r="J51" i="1"/>
  <c r="J49" i="1"/>
  <c r="J47" i="1"/>
  <c r="J45" i="1"/>
  <c r="J43" i="1"/>
  <c r="J41" i="1"/>
  <c r="J32" i="1"/>
  <c r="J28" i="1"/>
  <c r="J14" i="1"/>
  <c r="J10" i="1"/>
  <c r="J5" i="1"/>
  <c r="J21" i="1"/>
  <c r="J29" i="1"/>
  <c r="J37" i="1"/>
  <c r="J31" i="1"/>
  <c r="J58" i="1"/>
  <c r="J56" i="1"/>
  <c r="J54" i="1"/>
  <c r="J52" i="1"/>
  <c r="J50" i="1"/>
  <c r="J48" i="1"/>
  <c r="J46" i="1"/>
  <c r="J44" i="1"/>
  <c r="J42" i="1"/>
  <c r="J40" i="1"/>
  <c r="J30" i="1"/>
  <c r="J26" i="1"/>
  <c r="J16" i="1"/>
  <c r="J12" i="1"/>
  <c r="J9" i="1"/>
  <c r="J25" i="1"/>
  <c r="J33" i="1"/>
  <c r="D32" i="3"/>
  <c r="G20" i="4" l="1"/>
  <c r="J20" i="4" s="1"/>
  <c r="G22" i="4"/>
  <c r="J22" i="4" s="1"/>
  <c r="G23" i="4"/>
  <c r="J23" i="4" s="1"/>
  <c r="G24" i="4"/>
  <c r="J24" i="4" s="1"/>
  <c r="G25" i="4"/>
  <c r="J25" i="4" s="1"/>
  <c r="G26" i="4"/>
  <c r="J26" i="4" s="1"/>
  <c r="G27" i="4"/>
  <c r="J27" i="4" s="1"/>
  <c r="G28" i="4"/>
  <c r="J28" i="4" s="1"/>
  <c r="G29" i="4"/>
  <c r="J29" i="4" s="1"/>
  <c r="G30" i="4"/>
  <c r="J30" i="4" s="1"/>
  <c r="G31" i="4"/>
  <c r="J31" i="4" s="1"/>
  <c r="G32" i="4"/>
  <c r="J32" i="4" s="1"/>
  <c r="G33" i="4"/>
  <c r="G34" i="4"/>
  <c r="G35" i="4"/>
  <c r="G36" i="4"/>
  <c r="J36" i="4" s="1"/>
  <c r="G37" i="4"/>
  <c r="G38" i="4"/>
  <c r="G39" i="4"/>
  <c r="G40" i="4"/>
  <c r="J40" i="4" s="1"/>
  <c r="G41" i="4"/>
  <c r="G42" i="4"/>
  <c r="G43" i="4"/>
  <c r="G44" i="4"/>
  <c r="J44" i="4" s="1"/>
  <c r="G45" i="4"/>
  <c r="G46" i="4"/>
  <c r="G47" i="4"/>
  <c r="G48" i="4"/>
  <c r="J48" i="4" s="1"/>
  <c r="G49" i="4"/>
  <c r="G50" i="4"/>
  <c r="G51" i="4"/>
  <c r="G52" i="4"/>
  <c r="J52" i="4" s="1"/>
  <c r="G53" i="4"/>
  <c r="G54" i="4"/>
  <c r="D18" i="4"/>
  <c r="D33" i="4"/>
  <c r="D34" i="4"/>
  <c r="D35" i="4"/>
  <c r="D36" i="4"/>
  <c r="D37" i="4"/>
  <c r="D38" i="4"/>
  <c r="D39" i="4"/>
  <c r="D40" i="4"/>
  <c r="D41" i="4"/>
  <c r="D42" i="4"/>
  <c r="D43" i="4"/>
  <c r="D44" i="4"/>
  <c r="D45" i="4"/>
  <c r="D46" i="4"/>
  <c r="D47" i="4"/>
  <c r="D48" i="4"/>
  <c r="D49" i="4"/>
  <c r="D50" i="4"/>
  <c r="D51" i="4"/>
  <c r="D52" i="4"/>
  <c r="D53" i="4"/>
  <c r="D54" i="4"/>
  <c r="D55" i="4"/>
  <c r="J55" i="4" s="1"/>
  <c r="D56" i="4"/>
  <c r="D57" i="4"/>
  <c r="D58" i="4"/>
  <c r="J54" i="4" l="1"/>
  <c r="J50" i="4"/>
  <c r="J46" i="4"/>
  <c r="J42" i="4"/>
  <c r="J38" i="4"/>
  <c r="J34" i="4"/>
  <c r="J53" i="4"/>
  <c r="J49" i="4"/>
  <c r="J45" i="4"/>
  <c r="J41" i="4"/>
  <c r="J37" i="4"/>
  <c r="J33" i="4"/>
  <c r="J51" i="4"/>
  <c r="J47" i="4"/>
  <c r="J43" i="4"/>
  <c r="J39" i="4"/>
  <c r="J35" i="4"/>
  <c r="G5" i="4"/>
  <c r="G6" i="4"/>
  <c r="G7" i="4"/>
  <c r="G8" i="4"/>
  <c r="G9" i="4"/>
  <c r="G10" i="4"/>
  <c r="G11" i="4"/>
  <c r="G12" i="4"/>
  <c r="G13" i="4"/>
  <c r="G14" i="4"/>
  <c r="G15" i="4"/>
  <c r="G16" i="4"/>
  <c r="G17" i="4"/>
  <c r="G18" i="4"/>
  <c r="J18" i="4" s="1"/>
  <c r="G56" i="4"/>
  <c r="J56" i="4" s="1"/>
  <c r="G57" i="4"/>
  <c r="J57" i="4" s="1"/>
  <c r="G58" i="4"/>
  <c r="J58" i="4" s="1"/>
  <c r="G4" i="4"/>
  <c r="D5" i="4"/>
  <c r="D6" i="4"/>
  <c r="D7" i="4"/>
  <c r="D8" i="4"/>
  <c r="D9" i="4"/>
  <c r="D10" i="4"/>
  <c r="D11" i="4"/>
  <c r="D12" i="4"/>
  <c r="D13" i="4"/>
  <c r="D14" i="4"/>
  <c r="D15" i="4"/>
  <c r="D16" i="4"/>
  <c r="D17" i="4"/>
  <c r="D4" i="4"/>
  <c r="G58" i="3"/>
  <c r="G57" i="3"/>
  <c r="G56" i="3"/>
  <c r="G54" i="3"/>
  <c r="G53" i="3"/>
  <c r="G52" i="3"/>
  <c r="G51" i="3"/>
  <c r="G50" i="3"/>
  <c r="G49" i="3"/>
  <c r="G48" i="3"/>
  <c r="G47" i="3"/>
  <c r="G46" i="3"/>
  <c r="G45" i="3"/>
  <c r="G44" i="3"/>
  <c r="G43" i="3"/>
  <c r="G42" i="3"/>
  <c r="G41" i="3"/>
  <c r="G40" i="3"/>
  <c r="G39" i="3"/>
  <c r="G38" i="3"/>
  <c r="G37" i="3"/>
  <c r="G36" i="3"/>
  <c r="G35" i="3"/>
  <c r="G34" i="3"/>
  <c r="G33" i="3"/>
  <c r="G32" i="3"/>
  <c r="J32" i="3" s="1"/>
  <c r="G31" i="3"/>
  <c r="G30" i="3"/>
  <c r="G29" i="3"/>
  <c r="G28" i="3"/>
  <c r="G27" i="3"/>
  <c r="G26" i="3"/>
  <c r="J26" i="3" s="1"/>
  <c r="G25" i="3"/>
  <c r="G24" i="3"/>
  <c r="G23" i="3"/>
  <c r="G22" i="3"/>
  <c r="G18" i="3"/>
  <c r="G17" i="3"/>
  <c r="G16" i="3"/>
  <c r="G15" i="3"/>
  <c r="G14" i="3"/>
  <c r="G13" i="3"/>
  <c r="G12" i="3"/>
  <c r="G11" i="3"/>
  <c r="G10" i="3"/>
  <c r="G9" i="3"/>
  <c r="G8" i="3"/>
  <c r="G7" i="3"/>
  <c r="G6" i="3"/>
  <c r="G5" i="3"/>
  <c r="G4" i="3"/>
  <c r="D5" i="3"/>
  <c r="D6" i="3"/>
  <c r="D7" i="3"/>
  <c r="D8" i="3"/>
  <c r="D9" i="3"/>
  <c r="D10" i="3"/>
  <c r="D11" i="3"/>
  <c r="D12" i="3"/>
  <c r="D13" i="3"/>
  <c r="D14" i="3"/>
  <c r="D15" i="3"/>
  <c r="D16" i="3"/>
  <c r="D17" i="3"/>
  <c r="D18" i="3"/>
  <c r="D20" i="3"/>
  <c r="J20" i="3" s="1"/>
  <c r="D22" i="3"/>
  <c r="D23" i="3"/>
  <c r="D24" i="3"/>
  <c r="D25" i="3"/>
  <c r="D27" i="3"/>
  <c r="D28" i="3"/>
  <c r="D29" i="3"/>
  <c r="D30" i="3"/>
  <c r="D31" i="3"/>
  <c r="D33" i="3"/>
  <c r="D34" i="3"/>
  <c r="D35" i="3"/>
  <c r="D36" i="3"/>
  <c r="D37" i="3"/>
  <c r="D38" i="3"/>
  <c r="D39" i="3"/>
  <c r="D40" i="3"/>
  <c r="D41" i="3"/>
  <c r="D42" i="3"/>
  <c r="D43" i="3"/>
  <c r="D44" i="3"/>
  <c r="D45" i="3"/>
  <c r="D46" i="3"/>
  <c r="D47" i="3"/>
  <c r="D48" i="3"/>
  <c r="D49" i="3"/>
  <c r="D50" i="3"/>
  <c r="D51" i="3"/>
  <c r="D52" i="3"/>
  <c r="D53" i="3"/>
  <c r="D54" i="3"/>
  <c r="D55" i="3"/>
  <c r="J55" i="3" s="1"/>
  <c r="D56" i="3"/>
  <c r="D57" i="3"/>
  <c r="D58" i="3"/>
  <c r="D4" i="3"/>
  <c r="G5" i="2"/>
  <c r="G6" i="2"/>
  <c r="G7" i="2"/>
  <c r="G8" i="2"/>
  <c r="G9" i="2"/>
  <c r="G10" i="2"/>
  <c r="G11" i="2"/>
  <c r="G12" i="2"/>
  <c r="G13" i="2"/>
  <c r="G14" i="2"/>
  <c r="G15" i="2"/>
  <c r="G16" i="2"/>
  <c r="G17" i="2"/>
  <c r="G18" i="2"/>
  <c r="G22" i="2"/>
  <c r="G23" i="2"/>
  <c r="G24" i="2"/>
  <c r="G25" i="2"/>
  <c r="G27" i="2"/>
  <c r="J27" i="2" s="1"/>
  <c r="G28" i="2"/>
  <c r="J28" i="2" s="1"/>
  <c r="G29" i="2"/>
  <c r="J29" i="2" s="1"/>
  <c r="G30" i="2"/>
  <c r="J30" i="2" s="1"/>
  <c r="G31" i="2"/>
  <c r="J31" i="2" s="1"/>
  <c r="G32" i="2"/>
  <c r="J32" i="2" s="1"/>
  <c r="G33" i="2"/>
  <c r="G34" i="2"/>
  <c r="G35" i="2"/>
  <c r="G36" i="2"/>
  <c r="G37" i="2"/>
  <c r="G38" i="2"/>
  <c r="G39" i="2"/>
  <c r="G40" i="2"/>
  <c r="G41" i="2"/>
  <c r="G42" i="2"/>
  <c r="G43" i="2"/>
  <c r="G44" i="2"/>
  <c r="G45" i="2"/>
  <c r="G46" i="2"/>
  <c r="G47" i="2"/>
  <c r="G48" i="2"/>
  <c r="G49" i="2"/>
  <c r="G50" i="2"/>
  <c r="G51" i="2"/>
  <c r="G52" i="2"/>
  <c r="G53" i="2"/>
  <c r="G54" i="2"/>
  <c r="G56" i="2"/>
  <c r="G57" i="2"/>
  <c r="G58" i="2"/>
  <c r="G4" i="2"/>
  <c r="D5" i="2"/>
  <c r="D6" i="2"/>
  <c r="D7" i="2"/>
  <c r="D8" i="2"/>
  <c r="D9" i="2"/>
  <c r="D10" i="2"/>
  <c r="D11" i="2"/>
  <c r="D12" i="2"/>
  <c r="D13" i="2"/>
  <c r="D14" i="2"/>
  <c r="D15" i="2"/>
  <c r="D16" i="2"/>
  <c r="D17" i="2"/>
  <c r="D18" i="2"/>
  <c r="D22" i="2"/>
  <c r="D23" i="2"/>
  <c r="D24" i="2"/>
  <c r="D25" i="2"/>
  <c r="D33" i="2"/>
  <c r="J33" i="2" s="1"/>
  <c r="D34" i="2"/>
  <c r="J34" i="2" s="1"/>
  <c r="D35" i="2"/>
  <c r="J35" i="2" s="1"/>
  <c r="D36" i="2"/>
  <c r="D37" i="2"/>
  <c r="J37" i="2" s="1"/>
  <c r="D38" i="2"/>
  <c r="J38" i="2" s="1"/>
  <c r="D39" i="2"/>
  <c r="J39" i="2" s="1"/>
  <c r="D40" i="2"/>
  <c r="J40" i="2" s="1"/>
  <c r="D41" i="2"/>
  <c r="J41" i="2" s="1"/>
  <c r="D42" i="2"/>
  <c r="D43" i="2"/>
  <c r="J43" i="2" s="1"/>
  <c r="D44" i="2"/>
  <c r="J44" i="2" s="1"/>
  <c r="D45" i="2"/>
  <c r="J45" i="2" s="1"/>
  <c r="D46" i="2"/>
  <c r="J46" i="2" s="1"/>
  <c r="D47" i="2"/>
  <c r="J47" i="2" s="1"/>
  <c r="D48" i="2"/>
  <c r="J48" i="2" s="1"/>
  <c r="D49" i="2"/>
  <c r="J49" i="2" s="1"/>
  <c r="D50" i="2"/>
  <c r="J50" i="2" s="1"/>
  <c r="D51" i="2"/>
  <c r="J51" i="2" s="1"/>
  <c r="D52" i="2"/>
  <c r="J52" i="2" s="1"/>
  <c r="D53" i="2"/>
  <c r="J53" i="2" s="1"/>
  <c r="D54" i="2"/>
  <c r="J54" i="2" s="1"/>
  <c r="D55" i="2"/>
  <c r="J55" i="2" s="1"/>
  <c r="D56" i="2"/>
  <c r="D57" i="2"/>
  <c r="D58" i="2"/>
  <c r="D4" i="2"/>
  <c r="J42" i="2" l="1"/>
  <c r="J24" i="3"/>
  <c r="J17" i="4"/>
  <c r="J13" i="4"/>
  <c r="J9" i="4"/>
  <c r="J5" i="4"/>
  <c r="J16" i="4"/>
  <c r="J12" i="4"/>
  <c r="J8" i="4"/>
  <c r="J56" i="2"/>
  <c r="J25" i="2"/>
  <c r="J18" i="2"/>
  <c r="J14" i="2"/>
  <c r="J10" i="2"/>
  <c r="J6" i="2"/>
  <c r="J4" i="2"/>
  <c r="G60" i="2"/>
  <c r="J5" i="3"/>
  <c r="J9" i="3"/>
  <c r="J13" i="3"/>
  <c r="J17" i="3"/>
  <c r="J28" i="3"/>
  <c r="J36" i="3"/>
  <c r="J40" i="3"/>
  <c r="J44" i="3"/>
  <c r="J48" i="3"/>
  <c r="J52" i="3"/>
  <c r="J57" i="3"/>
  <c r="J33" i="3"/>
  <c r="J37" i="3"/>
  <c r="J41" i="3"/>
  <c r="J45" i="3"/>
  <c r="J49" i="3"/>
  <c r="J53" i="3"/>
  <c r="J22" i="3"/>
  <c r="J24" i="2"/>
  <c r="J17" i="2"/>
  <c r="J13" i="2"/>
  <c r="J9" i="2"/>
  <c r="J5" i="2"/>
  <c r="J58" i="2"/>
  <c r="J15" i="4"/>
  <c r="J11" i="4"/>
  <c r="J7" i="4"/>
  <c r="J4" i="4"/>
  <c r="J14" i="4"/>
  <c r="J10" i="4"/>
  <c r="J6" i="4"/>
  <c r="J10" i="3"/>
  <c r="J18" i="3"/>
  <c r="J25" i="3"/>
  <c r="J7" i="3"/>
  <c r="J11" i="3"/>
  <c r="J15" i="3"/>
  <c r="J30" i="3"/>
  <c r="J34" i="3"/>
  <c r="J38" i="3"/>
  <c r="J42" i="3"/>
  <c r="J46" i="3"/>
  <c r="J50" i="3"/>
  <c r="J54" i="3"/>
  <c r="J6" i="3"/>
  <c r="J14" i="3"/>
  <c r="J29" i="3"/>
  <c r="J58" i="3"/>
  <c r="J4" i="3"/>
  <c r="J8" i="3"/>
  <c r="J12" i="3"/>
  <c r="J16" i="3"/>
  <c r="J23" i="3"/>
  <c r="J27" i="3"/>
  <c r="J31" i="3"/>
  <c r="J35" i="3"/>
  <c r="J39" i="3"/>
  <c r="J43" i="3"/>
  <c r="J47" i="3"/>
  <c r="J51" i="3"/>
  <c r="J56" i="3"/>
  <c r="J23" i="2"/>
  <c r="J16" i="2"/>
  <c r="J12" i="2"/>
  <c r="J8" i="2"/>
  <c r="J36" i="2"/>
  <c r="J57" i="2"/>
  <c r="J22" i="2"/>
  <c r="J15" i="2"/>
  <c r="J11" i="2"/>
  <c r="J7" i="2"/>
  <c r="G60" i="4"/>
  <c r="B60" i="1" l="1"/>
  <c r="C60" i="1"/>
  <c r="D60" i="1"/>
  <c r="E60" i="1"/>
  <c r="E59" i="1" s="1"/>
  <c r="F60" i="1"/>
  <c r="F59" i="1" s="1"/>
  <c r="G60" i="1"/>
  <c r="J60" i="1" l="1"/>
  <c r="B59" i="1"/>
  <c r="H59" i="1" s="1"/>
  <c r="H60" i="1"/>
  <c r="C59" i="1"/>
  <c r="I59" i="1" s="1"/>
  <c r="I60" i="1"/>
  <c r="D59" i="1"/>
  <c r="G59" i="1"/>
  <c r="D62" i="1"/>
  <c r="G62" i="1"/>
  <c r="J59" i="1" l="1"/>
  <c r="H62" i="1"/>
  <c r="F60" i="4"/>
  <c r="F59" i="4" s="1"/>
  <c r="E60" i="4"/>
  <c r="C60" i="4"/>
  <c r="B60" i="4"/>
  <c r="D60" i="4"/>
  <c r="F60" i="3"/>
  <c r="F59" i="3" s="1"/>
  <c r="E60" i="3"/>
  <c r="C60" i="3"/>
  <c r="B60" i="3"/>
  <c r="F60" i="2"/>
  <c r="E60" i="2"/>
  <c r="C60" i="2"/>
  <c r="B60" i="2"/>
  <c r="C59" i="4" l="1"/>
  <c r="I59" i="4" s="1"/>
  <c r="I60" i="4"/>
  <c r="D59" i="4"/>
  <c r="J60" i="4"/>
  <c r="B59" i="4"/>
  <c r="H60" i="4"/>
  <c r="C59" i="3"/>
  <c r="I59" i="3" s="1"/>
  <c r="I60" i="3"/>
  <c r="B59" i="3"/>
  <c r="H60" i="3"/>
  <c r="C59" i="2"/>
  <c r="I60" i="2"/>
  <c r="B59" i="2"/>
  <c r="H60" i="2"/>
  <c r="E59" i="4"/>
  <c r="D60" i="3"/>
  <c r="G60" i="3"/>
  <c r="E59" i="3"/>
  <c r="F59" i="2"/>
  <c r="D60" i="2"/>
  <c r="E59" i="2"/>
  <c r="H59" i="4" l="1"/>
  <c r="H59" i="3"/>
  <c r="D59" i="3"/>
  <c r="J60" i="3"/>
  <c r="H59" i="2"/>
  <c r="I59" i="2"/>
  <c r="D59" i="2"/>
  <c r="J60" i="2"/>
  <c r="G59" i="4"/>
  <c r="J59" i="4" s="1"/>
  <c r="G59" i="3"/>
  <c r="G64" i="2"/>
  <c r="G59" i="2"/>
  <c r="J59" i="3" l="1"/>
  <c r="J59" i="2"/>
  <c r="D64" i="2"/>
  <c r="H64" i="2" s="1"/>
</calcChain>
</file>

<file path=xl/sharedStrings.xml><?xml version="1.0" encoding="utf-8"?>
<sst xmlns="http://schemas.openxmlformats.org/spreadsheetml/2006/main" count="295" uniqueCount="76">
  <si>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</si>
  <si>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</si>
  <si>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</si>
  <si>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</si>
  <si>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</si>
  <si>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</si>
  <si>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</si>
  <si>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</si>
  <si>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</si>
  <si>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</si>
  <si>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</si>
  <si>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</si>
  <si>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</si>
  <si>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</si>
  <si>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</si>
  <si>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</si>
  <si>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</si>
  <si>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</si>
  <si>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</si>
  <si>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</si>
  <si>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</si>
  <si>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</si>
  <si>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</si>
  <si>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</si>
  <si>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</si>
  <si>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</si>
  <si>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</si>
  <si>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</si>
  <si>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Erzincan</t>
  </si>
  <si>
    <t>Hatay</t>
  </si>
  <si>
    <t>Isparta Süleyman Demirel</t>
  </si>
  <si>
    <t>Kahramanmaraş</t>
  </si>
  <si>
    <t>Kars Harakani</t>
  </si>
  <si>
    <t>Kastamonu</t>
  </si>
  <si>
    <t>Kayseri</t>
  </si>
  <si>
    <t>Kocaeli Cengiz Topel</t>
  </si>
  <si>
    <t>Konya</t>
  </si>
  <si>
    <t>Malatya</t>
  </si>
  <si>
    <t>Mardin</t>
  </si>
  <si>
    <t>Muş</t>
  </si>
  <si>
    <t>Kapadokya</t>
  </si>
  <si>
    <t>Ordu-Giresun</t>
  </si>
  <si>
    <t>Samsun Çarşamba</t>
  </si>
  <si>
    <t>Siirt</t>
  </si>
  <si>
    <t>Sinop</t>
  </si>
  <si>
    <t>Sivas Nuri Demirağ</t>
  </si>
  <si>
    <t>Şanlıurfa Gap</t>
  </si>
  <si>
    <t>Şırnak Şerafettin Elçi</t>
  </si>
  <si>
    <t>Tekirdağ Çorlu</t>
  </si>
  <si>
    <t>Tokat</t>
  </si>
  <si>
    <t>Uşak</t>
  </si>
  <si>
    <t>Van Ferit Melen</t>
  </si>
  <si>
    <t>DHMİ TOPLAMI</t>
  </si>
  <si>
    <t>TÜRKİYE GENELİ</t>
  </si>
  <si>
    <t>OVERFLIGHT</t>
  </si>
  <si>
    <t>TÜRKİYE GENELİ OVERFLIGHT DAHİL</t>
  </si>
  <si>
    <t>İstanbul Sabiha Gökçen(*)</t>
  </si>
  <si>
    <t>Gazipaşa Alanya(*)</t>
  </si>
  <si>
    <t>Aydın Çıldır(*)</t>
  </si>
  <si>
    <t>Eskişehir Hasan Polatkan(*)</t>
  </si>
  <si>
    <t>Zafer(*)</t>
  </si>
  <si>
    <t>Zonguldak Çaycuma(*)</t>
  </si>
  <si>
    <t>(*)İşaretli havalimanlarından  Zonguldak Çaycuma,Gazipaşa Alanya,Zafer ve Aydın Çıldır Havalimanları DHMİ denetimli özel şirket tarafından işletilmektedir. İstanbul Sabiha Gökçen Havalimanı Savunma Sanayi Müsteşarlığı denetiminde özel şirket tarafından,Eskişehir Hasan Polatkan Havalimanı, Eskişehir Anadolu Üniversitesi SHYO tarafından işletilmekte olduğundan DHMİ toplamında hariç tutulmuştur.</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</si>
  <si>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</si>
  <si>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</si>
  <si>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</si>
  <si>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</si>
  <si>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</si>
  <si>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</si>
  <si>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</si>
  <si>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</si>
  <si>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</si>
  <si>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 xml:space="preserve"> 2018/2017 (%)</t>
  </si>
  <si>
    <t>Hakkari Yüksekova Selahaddin Eyyubi</t>
  </si>
  <si>
    <t xml:space="preserve">2017 YILI AĞUSTOS SONU                               </t>
  </si>
  <si>
    <t>2018 YILI AĞUSTOS SONU
(Kesin Olmayan)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</si>
</sst>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T_L_-;\-* #,##0.00\ _T_L_-;_-* &quot;-&quot;??\ _T_L_-;_-@_-"/>
    <numFmt numFmtId="165" formatCode="_-* #,##0\ _T_L_-;\-* #,##0\ _T_L_-;_-* &quot;-&quot;??\ _T_L_-;_-@_-"/>
    <numFmt numFmtId="166" formatCode="#,##0.0"/>
    <numFmt numFmtId="167" formatCode="#,##0_ ;\-#,##0\ "/>
  </numFmts>
  <fonts count="12"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cellStyleXfs>
  <cellXfs count="71">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165" fontId="6" fillId="6" borderId="4" xfId="3" applyNumberFormat="1" applyFont="1" applyFill="1" applyBorder="1" applyAlignment="1">
      <alignment horizontal="left"/>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0" fontId="4" fillId="11" borderId="9" xfId="1" applyNumberFormat="1" applyFont="1" applyFill="1" applyBorder="1" applyAlignment="1">
      <alignment horizontal="left" vertical="center"/>
    </xf>
    <xf numFmtId="167" fontId="10" fillId="11" borderId="0" xfId="2" applyNumberFormat="1" applyFont="1" applyFill="1" applyBorder="1" applyAlignment="1">
      <alignment vertical="center"/>
    </xf>
    <xf numFmtId="166" fontId="8" fillId="4" borderId="5" xfId="3" applyNumberFormat="1" applyFont="1" applyFill="1" applyBorder="1" applyAlignment="1">
      <alignment horizontal="right" vertical="center"/>
    </xf>
    <xf numFmtId="0" fontId="4" fillId="10" borderId="9" xfId="5" applyNumberFormat="1" applyFont="1" applyFill="1" applyBorder="1" applyAlignment="1">
      <alignment horizontal="left" vertical="center"/>
    </xf>
    <xf numFmtId="3" fontId="10" fillId="5" borderId="12" xfId="5" applyNumberFormat="1" applyFont="1" applyFill="1" applyBorder="1" applyAlignment="1"/>
    <xf numFmtId="165" fontId="6" fillId="6" borderId="4" xfId="3" applyNumberFormat="1" applyFont="1" applyFill="1" applyBorder="1" applyAlignment="1">
      <alignment horizontal="left" vertical="center"/>
    </xf>
    <xf numFmtId="165" fontId="6" fillId="4" borderId="4" xfId="3" applyNumberFormat="1" applyFont="1" applyFill="1" applyBorder="1" applyAlignment="1">
      <alignment horizontal="left" vertical="center"/>
    </xf>
    <xf numFmtId="165" fontId="6" fillId="7" borderId="4" xfId="3" applyNumberFormat="1" applyFont="1" applyFill="1" applyBorder="1" applyAlignment="1">
      <alignment horizontal="left" vertical="center"/>
    </xf>
    <xf numFmtId="3" fontId="4" fillId="9" borderId="0" xfId="3" applyNumberFormat="1" applyFont="1" applyFill="1" applyBorder="1" applyAlignment="1">
      <alignment horizontal="righ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165"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3" fontId="8" fillId="6" borderId="14" xfId="3" applyNumberFormat="1" applyFont="1" applyFill="1" applyBorder="1" applyAlignment="1">
      <alignment horizontal="right" vertical="center"/>
    </xf>
    <xf numFmtId="3" fontId="10" fillId="5" borderId="12" xfId="5" applyNumberFormat="1" applyFont="1" applyFill="1" applyBorder="1" applyAlignment="1">
      <alignment horizontal="right"/>
    </xf>
    <xf numFmtId="3" fontId="10" fillId="5" borderId="2"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3" fontId="7" fillId="6" borderId="15" xfId="3" applyNumberFormat="1" applyFont="1" applyFill="1" applyBorder="1" applyAlignment="1">
      <alignment horizontal="right" vertical="center"/>
    </xf>
    <xf numFmtId="4" fontId="7" fillId="6" borderId="0" xfId="3" applyNumberFormat="1" applyFont="1" applyFill="1" applyBorder="1" applyAlignment="1">
      <alignment horizontal="right" vertical="center"/>
    </xf>
    <xf numFmtId="0" fontId="0" fillId="0" borderId="0" xfId="0" applyBorder="1"/>
    <xf numFmtId="3" fontId="8" fillId="0" borderId="14" xfId="3" applyNumberFormat="1" applyFont="1" applyFill="1" applyBorder="1" applyAlignment="1">
      <alignment horizontal="right" vertical="center"/>
    </xf>
    <xf numFmtId="0" fontId="0" fillId="0" borderId="4" xfId="0" applyBorder="1"/>
    <xf numFmtId="1" fontId="0" fillId="0" borderId="0" xfId="0" applyNumberFormat="1"/>
    <xf numFmtId="166" fontId="8" fillId="4" borderId="0" xfId="3" applyNumberFormat="1" applyFont="1" applyFill="1" applyBorder="1" applyAlignment="1">
      <alignment horizontal="right" vertical="center"/>
    </xf>
    <xf numFmtId="166" fontId="8" fillId="6" borderId="5"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165" fontId="10" fillId="4" borderId="11"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center" vertical="center"/>
    </xf>
    <xf numFmtId="165" fontId="3" fillId="5" borderId="6" xfId="1" applyNumberFormat="1" applyFont="1" applyFill="1" applyBorder="1" applyAlignment="1">
      <alignment horizontal="center"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166" fontId="10" fillId="11" borderId="10" xfId="2" applyNumberFormat="1" applyFont="1" applyFill="1" applyBorder="1" applyAlignment="1">
      <alignment horizontal="right" vertical="center"/>
    </xf>
    <xf numFmtId="166" fontId="10" fillId="11" borderId="11" xfId="2" applyNumberFormat="1" applyFont="1" applyFill="1" applyBorder="1" applyAlignment="1">
      <alignment horizontal="right" vertical="center"/>
    </xf>
    <xf numFmtId="166" fontId="10" fillId="5" borderId="2" xfId="4" applyNumberFormat="1" applyFont="1" applyFill="1" applyBorder="1" applyAlignment="1">
      <alignment horizontal="right" vertical="center"/>
    </xf>
    <xf numFmtId="166" fontId="10" fillId="5" borderId="3" xfId="4" applyNumberFormat="1" applyFont="1" applyFill="1" applyBorder="1" applyAlignment="1">
      <alignment horizontal="right" vertical="center"/>
    </xf>
    <xf numFmtId="166" fontId="10" fillId="5" borderId="12" xfId="5" applyNumberFormat="1" applyFont="1" applyFill="1" applyBorder="1" applyAlignment="1">
      <alignment horizontal="right"/>
    </xf>
    <xf numFmtId="166" fontId="10" fillId="5" borderId="13" xfId="5" applyNumberFormat="1" applyFont="1" applyFill="1" applyBorder="1" applyAlignment="1">
      <alignment horizontal="right"/>
    </xf>
  </cellXfs>
  <cellStyles count="6">
    <cellStyle name="Binlik Ayracı 2" xfId="3" xr:uid="{00000000-0005-0000-0000-000000000000}"/>
    <cellStyle name="Normal" xfId="0" builtinId="0"/>
    <cellStyle name="Normal 2" xfId="5" xr:uid="{00000000-0005-0000-0000-000002000000}"/>
    <cellStyle name="Vurgu1" xfId="1" builtinId="29"/>
    <cellStyle name="Vurgu4" xfId="2" builtinId="41"/>
    <cellStyle name="Yüzde 2" xfId="4" xr:uid="{00000000-0005-0000-0000-000005000000}"/>
  </cellStyles>
  <dxfs count="5">
    <dxf>
      <numFmt numFmtId="168" formatCode="0;;;@"/>
    </dxf>
    <dxf>
      <numFmt numFmtId="168" formatCode="0;;;@"/>
    </dxf>
    <dxf>
      <numFmt numFmtId="168" formatCode="0;;;@"/>
    </dxf>
    <dxf>
      <numFmt numFmtId="168" formatCode="0;;;@"/>
    </dxf>
    <dxf>
      <numFmt numFmtId="168"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5"/>
  <sheetViews>
    <sheetView topLeftCell="A34" zoomScale="90" zoomScaleNormal="90" workbookViewId="0">
      <selection activeCell="G60" sqref="G60"/>
    </sheetView>
  </sheetViews>
  <sheetFormatPr defaultRowHeight="15" x14ac:dyDescent="0.25"/>
  <cols>
    <col min="1" max="1" width="36.7109375" bestFit="1" customWidth="1"/>
    <col min="2" max="10" width="14.28515625" customWidth="1"/>
  </cols>
  <sheetData>
    <row r="1" spans="1:11" ht="22.5" customHeight="1" x14ac:dyDescent="0.25">
      <c r="A1" s="57" t="s">
        <v>0</v>
      </c>
      <c r="B1" s="58"/>
      <c r="C1" s="58"/>
      <c r="D1" s="58"/>
      <c r="E1" s="58"/>
      <c r="F1" s="58"/>
      <c r="G1" s="58"/>
      <c r="H1" s="58"/>
      <c r="I1" s="58"/>
      <c r="J1" s="59"/>
    </row>
    <row r="2" spans="1:11" ht="27" customHeight="1" x14ac:dyDescent="0.25">
      <c r="A2" s="60" t="s">
        <v>1</v>
      </c>
      <c r="B2" s="62" t="s">
        <v>74</v>
      </c>
      <c r="C2" s="62"/>
      <c r="D2" s="62"/>
      <c r="E2" s="62" t="s">
        <v>75</v>
      </c>
      <c r="F2" s="62"/>
      <c r="G2" s="62"/>
      <c r="H2" s="63" t="s">
        <v>72</v>
      </c>
      <c r="I2" s="63"/>
      <c r="J2" s="64"/>
    </row>
    <row r="3" spans="1:11" x14ac:dyDescent="0.25">
      <c r="A3" s="61"/>
      <c r="B3" s="1" t="s">
        <v>2</v>
      </c>
      <c r="C3" s="1" t="s">
        <v>3</v>
      </c>
      <c r="D3" s="1" t="s">
        <v>4</v>
      </c>
      <c r="E3" s="1" t="s">
        <v>2</v>
      </c>
      <c r="F3" s="1" t="s">
        <v>3</v>
      </c>
      <c r="G3" s="1" t="s">
        <v>4</v>
      </c>
      <c r="H3" s="1" t="s">
        <v>2</v>
      </c>
      <c r="I3" s="1" t="s">
        <v>3</v>
      </c>
      <c r="J3" s="2" t="s">
        <v>4</v>
      </c>
    </row>
    <row r="4" spans="1:11" x14ac:dyDescent="0.25">
      <c r="A4" s="3" t="s">
        <v>5</v>
      </c>
      <c r="B4" s="4">
        <v>94439</v>
      </c>
      <c r="C4" s="4">
        <v>209912</v>
      </c>
      <c r="D4" s="4">
        <f>SUM(B4:C4)</f>
        <v>304351</v>
      </c>
      <c r="E4" s="4">
        <v>93031</v>
      </c>
      <c r="F4" s="4">
        <v>218571</v>
      </c>
      <c r="G4" s="4">
        <f>SUM(E4:F4)</f>
        <v>311602</v>
      </c>
      <c r="H4" s="5">
        <f>+IFERROR(((E4-B4)/B4)*100,0)</f>
        <v>-1.4909094759580257</v>
      </c>
      <c r="I4" s="5">
        <f>+IFERROR(((F4-C4)/C4)*100,0)</f>
        <v>4.125061930713823</v>
      </c>
      <c r="J4" s="45">
        <f>+IFERROR(((G4-D4)/D4)*100,0)</f>
        <v>2.3824465830570625</v>
      </c>
      <c r="K4" s="44"/>
    </row>
    <row r="5" spans="1:11" x14ac:dyDescent="0.25">
      <c r="A5" s="7" t="s">
        <v>56</v>
      </c>
      <c r="B5" s="8">
        <v>92393</v>
      </c>
      <c r="C5" s="8">
        <v>53927</v>
      </c>
      <c r="D5" s="8">
        <f t="shared" ref="D5:D58" si="0">SUM(B5:C5)</f>
        <v>146320</v>
      </c>
      <c r="E5" s="8">
        <v>98131</v>
      </c>
      <c r="F5" s="8">
        <v>57027</v>
      </c>
      <c r="G5" s="8">
        <f t="shared" ref="G5:G58" si="1">SUM(E5:F5)</f>
        <v>155158</v>
      </c>
      <c r="H5" s="9">
        <f t="shared" ref="H5:H58" si="2">+IFERROR(((E5-B5)/B5)*100,0)</f>
        <v>6.210427196865564</v>
      </c>
      <c r="I5" s="9">
        <f t="shared" ref="I5:I60" si="3">+IFERROR(((F5-C5)/C5)*100,0)</f>
        <v>5.7485118771672816</v>
      </c>
      <c r="J5" s="10">
        <f t="shared" ref="J5:J60" si="4">+IFERROR(((G5-D5)/D5)*100,0)</f>
        <v>6.0401858939311097</v>
      </c>
    </row>
    <row r="6" spans="1:11" x14ac:dyDescent="0.25">
      <c r="A6" s="11" t="s">
        <v>6</v>
      </c>
      <c r="B6" s="4">
        <v>63120</v>
      </c>
      <c r="C6" s="4">
        <v>12368</v>
      </c>
      <c r="D6" s="4">
        <f t="shared" si="0"/>
        <v>75488</v>
      </c>
      <c r="E6" s="4">
        <v>70458</v>
      </c>
      <c r="F6" s="4">
        <v>13118</v>
      </c>
      <c r="G6" s="4">
        <f t="shared" si="1"/>
        <v>83576</v>
      </c>
      <c r="H6" s="5">
        <f t="shared" si="2"/>
        <v>11.625475285171103</v>
      </c>
      <c r="I6" s="5">
        <f t="shared" si="3"/>
        <v>6.0640362225097029</v>
      </c>
      <c r="J6" s="6">
        <f t="shared" si="4"/>
        <v>10.714285714285714</v>
      </c>
    </row>
    <row r="7" spans="1:11" x14ac:dyDescent="0.25">
      <c r="A7" s="7" t="s">
        <v>7</v>
      </c>
      <c r="B7" s="8">
        <v>47333</v>
      </c>
      <c r="C7" s="8">
        <v>12155</v>
      </c>
      <c r="D7" s="8">
        <f t="shared" si="0"/>
        <v>59488</v>
      </c>
      <c r="E7" s="8">
        <v>48226</v>
      </c>
      <c r="F7" s="8">
        <v>13656</v>
      </c>
      <c r="G7" s="8">
        <f t="shared" si="1"/>
        <v>61882</v>
      </c>
      <c r="H7" s="9">
        <f t="shared" si="2"/>
        <v>1.8866330044577779</v>
      </c>
      <c r="I7" s="9">
        <f t="shared" si="3"/>
        <v>12.34882764294529</v>
      </c>
      <c r="J7" s="10">
        <f t="shared" si="4"/>
        <v>4.0243410435718125</v>
      </c>
    </row>
    <row r="8" spans="1:11" x14ac:dyDescent="0.25">
      <c r="A8" s="11" t="s">
        <v>8</v>
      </c>
      <c r="B8" s="4">
        <v>34143</v>
      </c>
      <c r="C8" s="4">
        <v>73605</v>
      </c>
      <c r="D8" s="4">
        <f t="shared" si="0"/>
        <v>107748</v>
      </c>
      <c r="E8" s="4">
        <v>35949</v>
      </c>
      <c r="F8" s="4">
        <v>93780</v>
      </c>
      <c r="G8" s="4">
        <f t="shared" si="1"/>
        <v>129729</v>
      </c>
      <c r="H8" s="5">
        <f t="shared" si="2"/>
        <v>5.2895176170811</v>
      </c>
      <c r="I8" s="5">
        <f t="shared" si="3"/>
        <v>27.409822702262076</v>
      </c>
      <c r="J8" s="6">
        <f t="shared" si="4"/>
        <v>20.400378661320858</v>
      </c>
    </row>
    <row r="9" spans="1:11" x14ac:dyDescent="0.25">
      <c r="A9" s="7" t="s">
        <v>57</v>
      </c>
      <c r="B9" s="8">
        <v>2491</v>
      </c>
      <c r="C9" s="8">
        <v>1744</v>
      </c>
      <c r="D9" s="8">
        <f t="shared" si="0"/>
        <v>4235</v>
      </c>
      <c r="E9" s="8">
        <v>3147</v>
      </c>
      <c r="F9" s="8">
        <v>2777</v>
      </c>
      <c r="G9" s="8">
        <f t="shared" si="1"/>
        <v>5924</v>
      </c>
      <c r="H9" s="9">
        <f t="shared" si="2"/>
        <v>26.334805299076674</v>
      </c>
      <c r="I9" s="9">
        <f t="shared" si="3"/>
        <v>59.231651376146786</v>
      </c>
      <c r="J9" s="10">
        <f t="shared" si="4"/>
        <v>39.881936245572611</v>
      </c>
    </row>
    <row r="10" spans="1:11" x14ac:dyDescent="0.25">
      <c r="A10" s="11" t="s">
        <v>9</v>
      </c>
      <c r="B10" s="4">
        <v>9639</v>
      </c>
      <c r="C10" s="4">
        <v>9881</v>
      </c>
      <c r="D10" s="4">
        <f t="shared" si="0"/>
        <v>19520</v>
      </c>
      <c r="E10" s="4">
        <v>12050</v>
      </c>
      <c r="F10" s="4">
        <v>12986</v>
      </c>
      <c r="G10" s="4">
        <f t="shared" si="1"/>
        <v>25036</v>
      </c>
      <c r="H10" s="5">
        <f t="shared" si="2"/>
        <v>25.012968150223053</v>
      </c>
      <c r="I10" s="5">
        <f t="shared" si="3"/>
        <v>31.42394494484364</v>
      </c>
      <c r="J10" s="6">
        <f t="shared" si="4"/>
        <v>28.258196721311474</v>
      </c>
    </row>
    <row r="11" spans="1:11" x14ac:dyDescent="0.25">
      <c r="A11" s="7" t="s">
        <v>10</v>
      </c>
      <c r="B11" s="8">
        <v>14801</v>
      </c>
      <c r="C11" s="8">
        <v>5987</v>
      </c>
      <c r="D11" s="8">
        <f t="shared" si="0"/>
        <v>20788</v>
      </c>
      <c r="E11" s="8">
        <v>15383</v>
      </c>
      <c r="F11" s="8">
        <v>8979</v>
      </c>
      <c r="G11" s="8">
        <f t="shared" si="1"/>
        <v>24362</v>
      </c>
      <c r="H11" s="9">
        <f t="shared" si="2"/>
        <v>3.9321667454901696</v>
      </c>
      <c r="I11" s="9">
        <f t="shared" si="3"/>
        <v>49.974945715717389</v>
      </c>
      <c r="J11" s="10">
        <f t="shared" si="4"/>
        <v>17.192611121801036</v>
      </c>
    </row>
    <row r="12" spans="1:11" x14ac:dyDescent="0.25">
      <c r="A12" s="11" t="s">
        <v>11</v>
      </c>
      <c r="B12" s="4">
        <v>26176</v>
      </c>
      <c r="C12" s="4">
        <v>4637</v>
      </c>
      <c r="D12" s="4">
        <f t="shared" si="0"/>
        <v>30813</v>
      </c>
      <c r="E12" s="4">
        <v>24040</v>
      </c>
      <c r="F12" s="4">
        <v>3916</v>
      </c>
      <c r="G12" s="4">
        <f t="shared" si="1"/>
        <v>27956</v>
      </c>
      <c r="H12" s="5">
        <f t="shared" si="2"/>
        <v>-8.1601466992665035</v>
      </c>
      <c r="I12" s="5">
        <f t="shared" si="3"/>
        <v>-15.548846236791029</v>
      </c>
      <c r="J12" s="6">
        <f t="shared" si="4"/>
        <v>-9.2720604939473592</v>
      </c>
    </row>
    <row r="13" spans="1:11" x14ac:dyDescent="0.25">
      <c r="A13" s="7" t="s">
        <v>12</v>
      </c>
      <c r="B13" s="8">
        <v>17286</v>
      </c>
      <c r="C13" s="8">
        <v>2124</v>
      </c>
      <c r="D13" s="8">
        <f t="shared" si="0"/>
        <v>19410</v>
      </c>
      <c r="E13" s="8">
        <v>16724</v>
      </c>
      <c r="F13" s="8">
        <v>2501</v>
      </c>
      <c r="G13" s="8">
        <f t="shared" si="1"/>
        <v>19225</v>
      </c>
      <c r="H13" s="9">
        <f t="shared" si="2"/>
        <v>-3.2511859308110611</v>
      </c>
      <c r="I13" s="9">
        <f t="shared" si="3"/>
        <v>17.749529190207156</v>
      </c>
      <c r="J13" s="21">
        <f t="shared" si="4"/>
        <v>-0.95311695002576002</v>
      </c>
    </row>
    <row r="14" spans="1:11" x14ac:dyDescent="0.25">
      <c r="A14" s="11" t="s">
        <v>13</v>
      </c>
      <c r="B14" s="4">
        <v>6297</v>
      </c>
      <c r="C14" s="4">
        <v>154</v>
      </c>
      <c r="D14" s="4">
        <f t="shared" si="0"/>
        <v>6451</v>
      </c>
      <c r="E14" s="4">
        <v>6656</v>
      </c>
      <c r="F14" s="4">
        <v>141</v>
      </c>
      <c r="G14" s="4">
        <f t="shared" si="1"/>
        <v>6797</v>
      </c>
      <c r="H14" s="5">
        <f t="shared" si="2"/>
        <v>5.7011275210417667</v>
      </c>
      <c r="I14" s="5">
        <f t="shared" si="3"/>
        <v>-8.4415584415584419</v>
      </c>
      <c r="J14" s="6">
        <f t="shared" si="4"/>
        <v>5.363509533405673</v>
      </c>
    </row>
    <row r="15" spans="1:11" x14ac:dyDescent="0.25">
      <c r="A15" s="7" t="s">
        <v>14</v>
      </c>
      <c r="B15" s="8">
        <v>10925</v>
      </c>
      <c r="C15" s="8">
        <v>1289</v>
      </c>
      <c r="D15" s="8">
        <f t="shared" si="0"/>
        <v>12214</v>
      </c>
      <c r="E15" s="8">
        <v>12144</v>
      </c>
      <c r="F15" s="8">
        <v>1303</v>
      </c>
      <c r="G15" s="8">
        <f t="shared" si="1"/>
        <v>13447</v>
      </c>
      <c r="H15" s="9">
        <f t="shared" si="2"/>
        <v>11.157894736842106</v>
      </c>
      <c r="I15" s="9">
        <f t="shared" si="3"/>
        <v>1.0861132660977502</v>
      </c>
      <c r="J15" s="10">
        <f t="shared" si="4"/>
        <v>10.094972981824137</v>
      </c>
    </row>
    <row r="16" spans="1:11" x14ac:dyDescent="0.25">
      <c r="A16" s="11" t="s">
        <v>15</v>
      </c>
      <c r="B16" s="4">
        <v>1250</v>
      </c>
      <c r="C16" s="4">
        <v>22</v>
      </c>
      <c r="D16" s="4">
        <f t="shared" si="0"/>
        <v>1272</v>
      </c>
      <c r="E16" s="4">
        <v>1414</v>
      </c>
      <c r="F16" s="4">
        <v>29</v>
      </c>
      <c r="G16" s="4">
        <f t="shared" si="1"/>
        <v>1443</v>
      </c>
      <c r="H16" s="5">
        <f t="shared" si="2"/>
        <v>13.120000000000001</v>
      </c>
      <c r="I16" s="5">
        <f t="shared" si="3"/>
        <v>31.818181818181817</v>
      </c>
      <c r="J16" s="6">
        <f t="shared" si="4"/>
        <v>13.443396226415095</v>
      </c>
    </row>
    <row r="17" spans="1:10" x14ac:dyDescent="0.25">
      <c r="A17" s="7" t="s">
        <v>16</v>
      </c>
      <c r="B17" s="8">
        <v>1402</v>
      </c>
      <c r="C17" s="8">
        <v>8</v>
      </c>
      <c r="D17" s="8">
        <f t="shared" si="0"/>
        <v>1410</v>
      </c>
      <c r="E17" s="8">
        <v>1557</v>
      </c>
      <c r="F17" s="8">
        <v>11</v>
      </c>
      <c r="G17" s="8">
        <f t="shared" si="1"/>
        <v>1568</v>
      </c>
      <c r="H17" s="9">
        <f t="shared" si="2"/>
        <v>11.055634807417974</v>
      </c>
      <c r="I17" s="9">
        <f t="shared" si="3"/>
        <v>37.5</v>
      </c>
      <c r="J17" s="10">
        <f t="shared" si="4"/>
        <v>11.205673758865247</v>
      </c>
    </row>
    <row r="18" spans="1:10" x14ac:dyDescent="0.25">
      <c r="A18" s="11" t="s">
        <v>17</v>
      </c>
      <c r="B18" s="4">
        <v>980</v>
      </c>
      <c r="C18" s="4">
        <v>62</v>
      </c>
      <c r="D18" s="4">
        <f t="shared" si="0"/>
        <v>1042</v>
      </c>
      <c r="E18" s="4">
        <v>870</v>
      </c>
      <c r="F18" s="4">
        <v>58</v>
      </c>
      <c r="G18" s="4">
        <f t="shared" si="1"/>
        <v>928</v>
      </c>
      <c r="H18" s="5">
        <f t="shared" si="2"/>
        <v>-11.224489795918368</v>
      </c>
      <c r="I18" s="5">
        <f t="shared" si="3"/>
        <v>-6.4516129032258061</v>
      </c>
      <c r="J18" s="6">
        <f t="shared" si="4"/>
        <v>-10.940499040307101</v>
      </c>
    </row>
    <row r="19" spans="1:10" x14ac:dyDescent="0.25">
      <c r="A19" s="7" t="s">
        <v>58</v>
      </c>
      <c r="B19" s="8">
        <v>12663</v>
      </c>
      <c r="C19" s="8">
        <v>0</v>
      </c>
      <c r="D19" s="8">
        <f t="shared" si="0"/>
        <v>12663</v>
      </c>
      <c r="E19" s="8">
        <v>13204</v>
      </c>
      <c r="F19" s="8">
        <v>0</v>
      </c>
      <c r="G19" s="8">
        <f t="shared" si="1"/>
        <v>13204</v>
      </c>
      <c r="H19" s="9">
        <f t="shared" si="2"/>
        <v>4.272289346916212</v>
      </c>
      <c r="I19" s="9">
        <f t="shared" si="3"/>
        <v>0</v>
      </c>
      <c r="J19" s="10">
        <f t="shared" si="4"/>
        <v>4.272289346916212</v>
      </c>
    </row>
    <row r="20" spans="1:10" x14ac:dyDescent="0.25">
      <c r="A20" s="11" t="s">
        <v>18</v>
      </c>
      <c r="B20" s="4">
        <v>16006</v>
      </c>
      <c r="C20" s="4">
        <v>83</v>
      </c>
      <c r="D20" s="4">
        <f t="shared" si="0"/>
        <v>16089</v>
      </c>
      <c r="E20" s="4">
        <v>14158</v>
      </c>
      <c r="F20" s="4">
        <v>120</v>
      </c>
      <c r="G20" s="4">
        <f t="shared" si="1"/>
        <v>14278</v>
      </c>
      <c r="H20" s="5">
        <f t="shared" si="2"/>
        <v>-11.545670373609896</v>
      </c>
      <c r="I20" s="5">
        <f t="shared" si="3"/>
        <v>44.578313253012048</v>
      </c>
      <c r="J20" s="6">
        <f t="shared" si="4"/>
        <v>-11.256137733855429</v>
      </c>
    </row>
    <row r="21" spans="1:10" x14ac:dyDescent="0.25">
      <c r="A21" s="7" t="s">
        <v>19</v>
      </c>
      <c r="B21" s="8">
        <v>67</v>
      </c>
      <c r="C21" s="8">
        <v>0</v>
      </c>
      <c r="D21" s="8">
        <f t="shared" si="0"/>
        <v>67</v>
      </c>
      <c r="E21" s="8">
        <v>71</v>
      </c>
      <c r="F21" s="8">
        <v>0</v>
      </c>
      <c r="G21" s="8">
        <f t="shared" si="1"/>
        <v>71</v>
      </c>
      <c r="H21" s="9">
        <f t="shared" si="2"/>
        <v>5.9701492537313428</v>
      </c>
      <c r="I21" s="9">
        <f t="shared" si="3"/>
        <v>0</v>
      </c>
      <c r="J21" s="10">
        <f t="shared" si="4"/>
        <v>5.9701492537313428</v>
      </c>
    </row>
    <row r="22" spans="1:10" x14ac:dyDescent="0.25">
      <c r="A22" s="11" t="s">
        <v>20</v>
      </c>
      <c r="B22" s="4">
        <v>2195</v>
      </c>
      <c r="C22" s="4">
        <v>29</v>
      </c>
      <c r="D22" s="4">
        <f t="shared" si="0"/>
        <v>2224</v>
      </c>
      <c r="E22" s="4">
        <v>3121</v>
      </c>
      <c r="F22" s="4">
        <v>21</v>
      </c>
      <c r="G22" s="4">
        <f t="shared" si="1"/>
        <v>3142</v>
      </c>
      <c r="H22" s="5">
        <f t="shared" si="2"/>
        <v>42.186788154897492</v>
      </c>
      <c r="I22" s="5">
        <f t="shared" si="3"/>
        <v>-27.586206896551722</v>
      </c>
      <c r="J22" s="6">
        <f t="shared" si="4"/>
        <v>41.276978417266186</v>
      </c>
    </row>
    <row r="23" spans="1:10" x14ac:dyDescent="0.25">
      <c r="A23" s="7" t="s">
        <v>21</v>
      </c>
      <c r="B23" s="8">
        <v>906</v>
      </c>
      <c r="C23" s="8">
        <v>20</v>
      </c>
      <c r="D23" s="8">
        <f t="shared" si="0"/>
        <v>926</v>
      </c>
      <c r="E23" s="8">
        <v>1097</v>
      </c>
      <c r="F23" s="8">
        <v>3</v>
      </c>
      <c r="G23" s="8">
        <f t="shared" si="1"/>
        <v>1100</v>
      </c>
      <c r="H23" s="9">
        <f t="shared" si="2"/>
        <v>21.081677704194259</v>
      </c>
      <c r="I23" s="9">
        <f t="shared" si="3"/>
        <v>-85</v>
      </c>
      <c r="J23" s="10">
        <f t="shared" si="4"/>
        <v>18.790496760259177</v>
      </c>
    </row>
    <row r="24" spans="1:10" x14ac:dyDescent="0.25">
      <c r="A24" s="11" t="s">
        <v>22</v>
      </c>
      <c r="B24" s="4">
        <v>4989</v>
      </c>
      <c r="C24" s="4">
        <v>309</v>
      </c>
      <c r="D24" s="4">
        <f t="shared" si="0"/>
        <v>5298</v>
      </c>
      <c r="E24" s="4">
        <v>3313</v>
      </c>
      <c r="F24" s="4">
        <v>196</v>
      </c>
      <c r="G24" s="4">
        <f t="shared" si="1"/>
        <v>3509</v>
      </c>
      <c r="H24" s="5">
        <f t="shared" si="2"/>
        <v>-33.593906594507914</v>
      </c>
      <c r="I24" s="5">
        <f t="shared" si="3"/>
        <v>-36.569579288025892</v>
      </c>
      <c r="J24" s="6">
        <f t="shared" si="4"/>
        <v>-33.767459418648549</v>
      </c>
    </row>
    <row r="25" spans="1:10" x14ac:dyDescent="0.25">
      <c r="A25" s="7" t="s">
        <v>23</v>
      </c>
      <c r="B25" s="8">
        <v>3966</v>
      </c>
      <c r="C25" s="8">
        <v>94</v>
      </c>
      <c r="D25" s="8">
        <f t="shared" si="0"/>
        <v>4060</v>
      </c>
      <c r="E25" s="8">
        <v>4053</v>
      </c>
      <c r="F25" s="8">
        <v>91</v>
      </c>
      <c r="G25" s="8">
        <f t="shared" si="1"/>
        <v>4144</v>
      </c>
      <c r="H25" s="9">
        <f t="shared" si="2"/>
        <v>2.1936459909228443</v>
      </c>
      <c r="I25" s="9">
        <f t="shared" si="3"/>
        <v>-3.1914893617021276</v>
      </c>
      <c r="J25" s="10">
        <f t="shared" si="4"/>
        <v>2.0689655172413794</v>
      </c>
    </row>
    <row r="26" spans="1:10" x14ac:dyDescent="0.25">
      <c r="A26" s="11" t="s">
        <v>24</v>
      </c>
      <c r="B26" s="4">
        <v>174</v>
      </c>
      <c r="C26" s="4">
        <v>0</v>
      </c>
      <c r="D26" s="4">
        <f t="shared" si="0"/>
        <v>174</v>
      </c>
      <c r="E26" s="4">
        <v>58</v>
      </c>
      <c r="F26" s="4">
        <v>0</v>
      </c>
      <c r="G26" s="4">
        <f t="shared" si="1"/>
        <v>58</v>
      </c>
      <c r="H26" s="5">
        <f t="shared" si="2"/>
        <v>-66.666666666666657</v>
      </c>
      <c r="I26" s="5">
        <f t="shared" si="3"/>
        <v>0</v>
      </c>
      <c r="J26" s="6">
        <f t="shared" si="4"/>
        <v>-66.666666666666657</v>
      </c>
    </row>
    <row r="27" spans="1:10" x14ac:dyDescent="0.25">
      <c r="A27" s="7" t="s">
        <v>25</v>
      </c>
      <c r="B27" s="8">
        <v>8387</v>
      </c>
      <c r="C27" s="8">
        <v>430</v>
      </c>
      <c r="D27" s="8">
        <f t="shared" si="0"/>
        <v>8817</v>
      </c>
      <c r="E27" s="8">
        <v>3523</v>
      </c>
      <c r="F27" s="8">
        <v>433</v>
      </c>
      <c r="G27" s="8">
        <f t="shared" si="1"/>
        <v>3956</v>
      </c>
      <c r="H27" s="9">
        <f t="shared" si="2"/>
        <v>-57.994515321330631</v>
      </c>
      <c r="I27" s="9">
        <f t="shared" si="3"/>
        <v>0.69767441860465118</v>
      </c>
      <c r="J27" s="10">
        <f t="shared" si="4"/>
        <v>-55.132131110354997</v>
      </c>
    </row>
    <row r="28" spans="1:10" x14ac:dyDescent="0.25">
      <c r="A28" s="11" t="s">
        <v>26</v>
      </c>
      <c r="B28" s="4">
        <v>8430</v>
      </c>
      <c r="C28" s="4">
        <v>436</v>
      </c>
      <c r="D28" s="4">
        <f t="shared" si="0"/>
        <v>8866</v>
      </c>
      <c r="E28" s="4">
        <v>8948</v>
      </c>
      <c r="F28" s="4">
        <v>256</v>
      </c>
      <c r="G28" s="4">
        <f t="shared" si="1"/>
        <v>9204</v>
      </c>
      <c r="H28" s="5">
        <f t="shared" si="2"/>
        <v>6.1447212336892054</v>
      </c>
      <c r="I28" s="5">
        <f t="shared" si="3"/>
        <v>-41.284403669724774</v>
      </c>
      <c r="J28" s="6">
        <f t="shared" si="4"/>
        <v>3.8123167155425222</v>
      </c>
    </row>
    <row r="29" spans="1:10" x14ac:dyDescent="0.25">
      <c r="A29" s="7" t="s">
        <v>27</v>
      </c>
      <c r="B29" s="8">
        <v>4530</v>
      </c>
      <c r="C29" s="8">
        <v>168</v>
      </c>
      <c r="D29" s="8">
        <f t="shared" si="0"/>
        <v>4698</v>
      </c>
      <c r="E29" s="8">
        <v>4625</v>
      </c>
      <c r="F29" s="8">
        <v>187</v>
      </c>
      <c r="G29" s="8">
        <f t="shared" si="1"/>
        <v>4812</v>
      </c>
      <c r="H29" s="9">
        <f t="shared" si="2"/>
        <v>2.0971302428256071</v>
      </c>
      <c r="I29" s="9">
        <f t="shared" si="3"/>
        <v>11.30952380952381</v>
      </c>
      <c r="J29" s="21">
        <f t="shared" si="4"/>
        <v>2.4265644955300125</v>
      </c>
    </row>
    <row r="30" spans="1:10" x14ac:dyDescent="0.25">
      <c r="A30" s="11" t="s">
        <v>28</v>
      </c>
      <c r="B30" s="4">
        <v>2163</v>
      </c>
      <c r="C30" s="4">
        <v>16</v>
      </c>
      <c r="D30" s="4">
        <f t="shared" si="0"/>
        <v>2179</v>
      </c>
      <c r="E30" s="4">
        <v>2507</v>
      </c>
      <c r="F30" s="4">
        <v>3</v>
      </c>
      <c r="G30" s="4">
        <f t="shared" si="1"/>
        <v>2510</v>
      </c>
      <c r="H30" s="5">
        <f t="shared" si="2"/>
        <v>15.903837263060563</v>
      </c>
      <c r="I30" s="5">
        <f t="shared" si="3"/>
        <v>-81.25</v>
      </c>
      <c r="J30" s="6">
        <f t="shared" si="4"/>
        <v>15.190454336851767</v>
      </c>
    </row>
    <row r="31" spans="1:10" x14ac:dyDescent="0.25">
      <c r="A31" s="7" t="s">
        <v>59</v>
      </c>
      <c r="B31" s="8">
        <v>2720</v>
      </c>
      <c r="C31" s="8">
        <v>464</v>
      </c>
      <c r="D31" s="8">
        <f t="shared" si="0"/>
        <v>3184</v>
      </c>
      <c r="E31" s="8">
        <v>2912</v>
      </c>
      <c r="F31" s="8">
        <v>566</v>
      </c>
      <c r="G31" s="8">
        <f t="shared" si="1"/>
        <v>3478</v>
      </c>
      <c r="H31" s="9">
        <f t="shared" si="2"/>
        <v>7.0588235294117645</v>
      </c>
      <c r="I31" s="9">
        <f t="shared" si="3"/>
        <v>21.982758620689655</v>
      </c>
      <c r="J31" s="10">
        <f t="shared" si="4"/>
        <v>9.2336683417085421</v>
      </c>
    </row>
    <row r="32" spans="1:10" x14ac:dyDescent="0.25">
      <c r="A32" s="11" t="s">
        <v>73</v>
      </c>
      <c r="B32" s="4">
        <v>826</v>
      </c>
      <c r="C32" s="4">
        <v>2</v>
      </c>
      <c r="D32" s="4">
        <f t="shared" si="0"/>
        <v>828</v>
      </c>
      <c r="E32" s="4">
        <v>989</v>
      </c>
      <c r="F32" s="4">
        <v>0</v>
      </c>
      <c r="G32" s="4">
        <f t="shared" si="1"/>
        <v>989</v>
      </c>
      <c r="H32" s="5">
        <f t="shared" si="2"/>
        <v>19.73365617433414</v>
      </c>
      <c r="I32" s="5">
        <f t="shared" si="3"/>
        <v>-100</v>
      </c>
      <c r="J32" s="6">
        <f t="shared" si="4"/>
        <v>19.444444444444446</v>
      </c>
    </row>
    <row r="33" spans="1:10" x14ac:dyDescent="0.25">
      <c r="A33" s="7" t="s">
        <v>29</v>
      </c>
      <c r="B33" s="8">
        <v>4646</v>
      </c>
      <c r="C33" s="8">
        <v>1600</v>
      </c>
      <c r="D33" s="8">
        <f t="shared" si="0"/>
        <v>6246</v>
      </c>
      <c r="E33" s="8">
        <v>5171</v>
      </c>
      <c r="F33" s="8">
        <v>1478</v>
      </c>
      <c r="G33" s="8">
        <f t="shared" si="1"/>
        <v>6649</v>
      </c>
      <c r="H33" s="9">
        <f t="shared" si="2"/>
        <v>11.300043047783038</v>
      </c>
      <c r="I33" s="9">
        <f t="shared" si="3"/>
        <v>-7.625</v>
      </c>
      <c r="J33" s="10">
        <f t="shared" si="4"/>
        <v>6.4521293627921876</v>
      </c>
    </row>
    <row r="34" spans="1:10" x14ac:dyDescent="0.25">
      <c r="A34" s="11" t="s">
        <v>71</v>
      </c>
      <c r="B34" s="4">
        <v>1088</v>
      </c>
      <c r="C34" s="4">
        <v>2</v>
      </c>
      <c r="D34" s="4">
        <f t="shared" si="0"/>
        <v>1090</v>
      </c>
      <c r="E34" s="4">
        <v>1432</v>
      </c>
      <c r="F34" s="4">
        <v>0</v>
      </c>
      <c r="G34" s="4">
        <f t="shared" si="1"/>
        <v>1432</v>
      </c>
      <c r="H34" s="5">
        <f t="shared" si="2"/>
        <v>31.617647058823529</v>
      </c>
      <c r="I34" s="5">
        <f t="shared" si="3"/>
        <v>-100</v>
      </c>
      <c r="J34" s="6">
        <f t="shared" si="4"/>
        <v>31.376146788990827</v>
      </c>
    </row>
    <row r="35" spans="1:10" x14ac:dyDescent="0.25">
      <c r="A35" s="7" t="s">
        <v>30</v>
      </c>
      <c r="B35" s="8">
        <v>16765</v>
      </c>
      <c r="C35" s="8">
        <v>448</v>
      </c>
      <c r="D35" s="8">
        <f t="shared" si="0"/>
        <v>17213</v>
      </c>
      <c r="E35" s="8">
        <v>14318</v>
      </c>
      <c r="F35" s="8">
        <v>398</v>
      </c>
      <c r="G35" s="8">
        <f t="shared" si="1"/>
        <v>14716</v>
      </c>
      <c r="H35" s="9">
        <f t="shared" si="2"/>
        <v>-14.595884282731882</v>
      </c>
      <c r="I35" s="9">
        <f t="shared" si="3"/>
        <v>-11.160714285714286</v>
      </c>
      <c r="J35" s="10">
        <f t="shared" si="4"/>
        <v>-14.506477662232035</v>
      </c>
    </row>
    <row r="36" spans="1:10" x14ac:dyDescent="0.25">
      <c r="A36" s="11" t="s">
        <v>31</v>
      </c>
      <c r="B36" s="4">
        <v>1692</v>
      </c>
      <c r="C36" s="4">
        <v>35</v>
      </c>
      <c r="D36" s="4">
        <f t="shared" si="0"/>
        <v>1727</v>
      </c>
      <c r="E36" s="4">
        <v>1839</v>
      </c>
      <c r="F36" s="4">
        <v>16</v>
      </c>
      <c r="G36" s="4">
        <f t="shared" si="1"/>
        <v>1855</v>
      </c>
      <c r="H36" s="5">
        <f t="shared" si="2"/>
        <v>8.6879432624113484</v>
      </c>
      <c r="I36" s="5">
        <f t="shared" si="3"/>
        <v>-54.285714285714285</v>
      </c>
      <c r="J36" s="6">
        <f t="shared" si="4"/>
        <v>7.4116965836711053</v>
      </c>
    </row>
    <row r="37" spans="1:10" x14ac:dyDescent="0.25">
      <c r="A37" s="7" t="s">
        <v>32</v>
      </c>
      <c r="B37" s="8">
        <v>2717</v>
      </c>
      <c r="C37" s="8">
        <v>9</v>
      </c>
      <c r="D37" s="8">
        <f t="shared" si="0"/>
        <v>2726</v>
      </c>
      <c r="E37" s="8">
        <v>2837</v>
      </c>
      <c r="F37" s="8">
        <v>5</v>
      </c>
      <c r="G37" s="8">
        <f t="shared" si="1"/>
        <v>2842</v>
      </c>
      <c r="H37" s="9">
        <f t="shared" si="2"/>
        <v>4.4166359955833636</v>
      </c>
      <c r="I37" s="9">
        <f t="shared" si="3"/>
        <v>-44.444444444444443</v>
      </c>
      <c r="J37" s="10">
        <f t="shared" si="4"/>
        <v>4.2553191489361701</v>
      </c>
    </row>
    <row r="38" spans="1:10" x14ac:dyDescent="0.25">
      <c r="A38" s="11" t="s">
        <v>33</v>
      </c>
      <c r="B38" s="4">
        <v>533</v>
      </c>
      <c r="C38" s="4">
        <v>16</v>
      </c>
      <c r="D38" s="4">
        <f t="shared" si="0"/>
        <v>549</v>
      </c>
      <c r="E38" s="4">
        <v>676</v>
      </c>
      <c r="F38" s="4">
        <v>20</v>
      </c>
      <c r="G38" s="4">
        <f t="shared" si="1"/>
        <v>696</v>
      </c>
      <c r="H38" s="5">
        <f t="shared" si="2"/>
        <v>26.829268292682929</v>
      </c>
      <c r="I38" s="5">
        <f t="shared" si="3"/>
        <v>25</v>
      </c>
      <c r="J38" s="6">
        <f t="shared" si="4"/>
        <v>26.775956284153008</v>
      </c>
    </row>
    <row r="39" spans="1:10" x14ac:dyDescent="0.25">
      <c r="A39" s="7" t="s">
        <v>34</v>
      </c>
      <c r="B39" s="8">
        <v>8853</v>
      </c>
      <c r="C39" s="8">
        <v>1536</v>
      </c>
      <c r="D39" s="8">
        <f t="shared" si="0"/>
        <v>10389</v>
      </c>
      <c r="E39" s="8">
        <v>8112</v>
      </c>
      <c r="F39" s="8">
        <v>1672</v>
      </c>
      <c r="G39" s="8">
        <f t="shared" si="1"/>
        <v>9784</v>
      </c>
      <c r="H39" s="9">
        <f t="shared" si="2"/>
        <v>-8.3700440528634363</v>
      </c>
      <c r="I39" s="9">
        <f t="shared" si="3"/>
        <v>8.8541666666666679</v>
      </c>
      <c r="J39" s="21">
        <f t="shared" si="4"/>
        <v>-5.8234671286938111</v>
      </c>
    </row>
    <row r="40" spans="1:10" x14ac:dyDescent="0.25">
      <c r="A40" s="11" t="s">
        <v>35</v>
      </c>
      <c r="B40" s="4">
        <v>944</v>
      </c>
      <c r="C40" s="4">
        <v>25</v>
      </c>
      <c r="D40" s="4">
        <f t="shared" si="0"/>
        <v>969</v>
      </c>
      <c r="E40" s="4">
        <v>1314</v>
      </c>
      <c r="F40" s="4">
        <v>66</v>
      </c>
      <c r="G40" s="4">
        <f t="shared" si="1"/>
        <v>1380</v>
      </c>
      <c r="H40" s="5">
        <f t="shared" si="2"/>
        <v>39.194915254237287</v>
      </c>
      <c r="I40" s="5">
        <f t="shared" si="3"/>
        <v>164</v>
      </c>
      <c r="J40" s="6">
        <f t="shared" si="4"/>
        <v>42.414860681114554</v>
      </c>
    </row>
    <row r="41" spans="1:10" x14ac:dyDescent="0.25">
      <c r="A41" s="7" t="s">
        <v>36</v>
      </c>
      <c r="B41" s="8">
        <v>5551</v>
      </c>
      <c r="C41" s="8">
        <v>667</v>
      </c>
      <c r="D41" s="8">
        <f t="shared" si="0"/>
        <v>6218</v>
      </c>
      <c r="E41" s="8">
        <v>5269</v>
      </c>
      <c r="F41" s="8">
        <v>732</v>
      </c>
      <c r="G41" s="8">
        <f t="shared" si="1"/>
        <v>6001</v>
      </c>
      <c r="H41" s="9">
        <f t="shared" si="2"/>
        <v>-5.0801657359034404</v>
      </c>
      <c r="I41" s="9">
        <f t="shared" si="3"/>
        <v>9.7451274362818587</v>
      </c>
      <c r="J41" s="10">
        <f t="shared" si="4"/>
        <v>-3.4898681247989707</v>
      </c>
    </row>
    <row r="42" spans="1:10" x14ac:dyDescent="0.25">
      <c r="A42" s="11" t="s">
        <v>37</v>
      </c>
      <c r="B42" s="4">
        <v>4765</v>
      </c>
      <c r="C42" s="4">
        <v>86</v>
      </c>
      <c r="D42" s="4">
        <f t="shared" si="0"/>
        <v>4851</v>
      </c>
      <c r="E42" s="4">
        <v>4566</v>
      </c>
      <c r="F42" s="4">
        <v>100</v>
      </c>
      <c r="G42" s="4">
        <f t="shared" si="1"/>
        <v>4666</v>
      </c>
      <c r="H42" s="5">
        <f t="shared" si="2"/>
        <v>-4.1762854144805877</v>
      </c>
      <c r="I42" s="5">
        <f t="shared" si="3"/>
        <v>16.279069767441861</v>
      </c>
      <c r="J42" s="6">
        <f t="shared" si="4"/>
        <v>-3.8136466707895278</v>
      </c>
    </row>
    <row r="43" spans="1:10" x14ac:dyDescent="0.25">
      <c r="A43" s="7" t="s">
        <v>38</v>
      </c>
      <c r="B43" s="8">
        <v>2886</v>
      </c>
      <c r="C43" s="8">
        <v>27</v>
      </c>
      <c r="D43" s="8">
        <f t="shared" si="0"/>
        <v>2913</v>
      </c>
      <c r="E43" s="8">
        <v>3110</v>
      </c>
      <c r="F43" s="8">
        <v>60</v>
      </c>
      <c r="G43" s="8">
        <f t="shared" si="1"/>
        <v>3170</v>
      </c>
      <c r="H43" s="9">
        <f t="shared" si="2"/>
        <v>7.7616077616077614</v>
      </c>
      <c r="I43" s="9">
        <f t="shared" si="3"/>
        <v>122.22222222222223</v>
      </c>
      <c r="J43" s="10">
        <f t="shared" si="4"/>
        <v>8.8225197391005832</v>
      </c>
    </row>
    <row r="44" spans="1:10" x14ac:dyDescent="0.25">
      <c r="A44" s="11" t="s">
        <v>39</v>
      </c>
      <c r="B44" s="4">
        <v>1837</v>
      </c>
      <c r="C44" s="4">
        <v>8</v>
      </c>
      <c r="D44" s="4">
        <f t="shared" si="0"/>
        <v>1845</v>
      </c>
      <c r="E44" s="4">
        <v>2057</v>
      </c>
      <c r="F44" s="4">
        <v>11</v>
      </c>
      <c r="G44" s="4">
        <f t="shared" si="1"/>
        <v>2068</v>
      </c>
      <c r="H44" s="5">
        <f t="shared" si="2"/>
        <v>11.976047904191617</v>
      </c>
      <c r="I44" s="5">
        <f t="shared" si="3"/>
        <v>37.5</v>
      </c>
      <c r="J44" s="6">
        <f t="shared" si="4"/>
        <v>12.086720867208673</v>
      </c>
    </row>
    <row r="45" spans="1:10" x14ac:dyDescent="0.25">
      <c r="A45" s="7" t="s">
        <v>40</v>
      </c>
      <c r="B45" s="8">
        <v>1577</v>
      </c>
      <c r="C45" s="8">
        <v>22</v>
      </c>
      <c r="D45" s="8">
        <f t="shared" si="0"/>
        <v>1599</v>
      </c>
      <c r="E45" s="8">
        <v>4867</v>
      </c>
      <c r="F45" s="8">
        <v>68</v>
      </c>
      <c r="G45" s="8">
        <f t="shared" si="1"/>
        <v>4935</v>
      </c>
      <c r="H45" s="9">
        <f t="shared" si="2"/>
        <v>208.62396956246036</v>
      </c>
      <c r="I45" s="9">
        <f t="shared" si="3"/>
        <v>209.09090909090909</v>
      </c>
      <c r="J45" s="10">
        <f t="shared" si="4"/>
        <v>208.63039399624768</v>
      </c>
    </row>
    <row r="46" spans="1:10" x14ac:dyDescent="0.25">
      <c r="A46" s="11" t="s">
        <v>41</v>
      </c>
      <c r="B46" s="4">
        <v>5205</v>
      </c>
      <c r="C46" s="4">
        <v>453</v>
      </c>
      <c r="D46" s="4">
        <f t="shared" si="0"/>
        <v>5658</v>
      </c>
      <c r="E46" s="4">
        <v>5041</v>
      </c>
      <c r="F46" s="4">
        <v>117</v>
      </c>
      <c r="G46" s="4">
        <f t="shared" si="1"/>
        <v>5158</v>
      </c>
      <c r="H46" s="5">
        <f t="shared" si="2"/>
        <v>-3.1508165225744476</v>
      </c>
      <c r="I46" s="5">
        <f t="shared" si="3"/>
        <v>-74.172185430463571</v>
      </c>
      <c r="J46" s="6">
        <f t="shared" si="4"/>
        <v>-8.837044892188052</v>
      </c>
    </row>
    <row r="47" spans="1:10" x14ac:dyDescent="0.25">
      <c r="A47" s="7" t="s">
        <v>42</v>
      </c>
      <c r="B47" s="8">
        <v>8971</v>
      </c>
      <c r="C47" s="8">
        <v>489</v>
      </c>
      <c r="D47" s="8">
        <f t="shared" si="0"/>
        <v>9460</v>
      </c>
      <c r="E47" s="8">
        <v>8790</v>
      </c>
      <c r="F47" s="8">
        <v>773</v>
      </c>
      <c r="G47" s="8">
        <f t="shared" si="1"/>
        <v>9563</v>
      </c>
      <c r="H47" s="9">
        <f t="shared" si="2"/>
        <v>-2.0176123063203653</v>
      </c>
      <c r="I47" s="9">
        <f t="shared" si="3"/>
        <v>58.077709611451944</v>
      </c>
      <c r="J47" s="10">
        <f t="shared" si="4"/>
        <v>1.0887949260042284</v>
      </c>
    </row>
    <row r="48" spans="1:10" x14ac:dyDescent="0.25">
      <c r="A48" s="11" t="s">
        <v>43</v>
      </c>
      <c r="B48" s="4">
        <v>372</v>
      </c>
      <c r="C48" s="4">
        <v>0</v>
      </c>
      <c r="D48" s="4">
        <f t="shared" si="0"/>
        <v>372</v>
      </c>
      <c r="E48" s="4">
        <v>46</v>
      </c>
      <c r="F48" s="4">
        <v>0</v>
      </c>
      <c r="G48" s="4">
        <f t="shared" si="1"/>
        <v>46</v>
      </c>
      <c r="H48" s="5">
        <f t="shared" si="2"/>
        <v>-87.634408602150543</v>
      </c>
      <c r="I48" s="5">
        <f t="shared" si="3"/>
        <v>0</v>
      </c>
      <c r="J48" s="6">
        <f t="shared" si="4"/>
        <v>-87.634408602150543</v>
      </c>
    </row>
    <row r="49" spans="1:11" x14ac:dyDescent="0.25">
      <c r="A49" s="7" t="s">
        <v>44</v>
      </c>
      <c r="B49" s="8">
        <v>672</v>
      </c>
      <c r="C49" s="8">
        <v>14</v>
      </c>
      <c r="D49" s="8">
        <f t="shared" si="0"/>
        <v>686</v>
      </c>
      <c r="E49" s="8">
        <v>1151</v>
      </c>
      <c r="F49" s="8">
        <v>283</v>
      </c>
      <c r="G49" s="8">
        <f t="shared" si="1"/>
        <v>1434</v>
      </c>
      <c r="H49" s="9">
        <f t="shared" si="2"/>
        <v>71.279761904761912</v>
      </c>
      <c r="I49" s="9">
        <f t="shared" si="3"/>
        <v>1921.4285714285716</v>
      </c>
      <c r="J49" s="10">
        <f t="shared" si="4"/>
        <v>109.03790087463557</v>
      </c>
    </row>
    <row r="50" spans="1:11" x14ac:dyDescent="0.25">
      <c r="A50" s="11" t="s">
        <v>45</v>
      </c>
      <c r="B50" s="4">
        <v>2710</v>
      </c>
      <c r="C50" s="4">
        <v>63</v>
      </c>
      <c r="D50" s="4">
        <f t="shared" si="0"/>
        <v>2773</v>
      </c>
      <c r="E50" s="4">
        <v>2763</v>
      </c>
      <c r="F50" s="4">
        <v>53</v>
      </c>
      <c r="G50" s="4">
        <f t="shared" si="1"/>
        <v>2816</v>
      </c>
      <c r="H50" s="5">
        <f t="shared" si="2"/>
        <v>1.9557195571955719</v>
      </c>
      <c r="I50" s="5">
        <f>+IFERROR(((F50-C50)/C50)*100,0)</f>
        <v>-15.873015873015872</v>
      </c>
      <c r="J50" s="6">
        <f t="shared" si="4"/>
        <v>1.5506671474936891</v>
      </c>
    </row>
    <row r="51" spans="1:11" x14ac:dyDescent="0.25">
      <c r="A51" s="7" t="s">
        <v>46</v>
      </c>
      <c r="B51" s="8">
        <v>3805</v>
      </c>
      <c r="C51" s="8">
        <v>135</v>
      </c>
      <c r="D51" s="8">
        <f t="shared" si="0"/>
        <v>3940</v>
      </c>
      <c r="E51" s="8">
        <v>4254</v>
      </c>
      <c r="F51" s="8">
        <v>132</v>
      </c>
      <c r="G51" s="8">
        <f t="shared" si="1"/>
        <v>4386</v>
      </c>
      <c r="H51" s="9">
        <f t="shared" si="2"/>
        <v>11.800262812089356</v>
      </c>
      <c r="I51" s="9">
        <f t="shared" si="3"/>
        <v>-2.2222222222222223</v>
      </c>
      <c r="J51" s="10">
        <f t="shared" si="4"/>
        <v>11.31979695431472</v>
      </c>
    </row>
    <row r="52" spans="1:11" x14ac:dyDescent="0.25">
      <c r="A52" s="11" t="s">
        <v>47</v>
      </c>
      <c r="B52" s="4">
        <v>1452</v>
      </c>
      <c r="C52" s="4">
        <v>4</v>
      </c>
      <c r="D52" s="4">
        <f t="shared" si="0"/>
        <v>1456</v>
      </c>
      <c r="E52" s="4">
        <v>2012</v>
      </c>
      <c r="F52" s="4">
        <v>0</v>
      </c>
      <c r="G52" s="4">
        <f t="shared" si="1"/>
        <v>2012</v>
      </c>
      <c r="H52" s="5">
        <f t="shared" si="2"/>
        <v>38.567493112947659</v>
      </c>
      <c r="I52" s="5">
        <f t="shared" si="3"/>
        <v>-100</v>
      </c>
      <c r="J52" s="6">
        <f t="shared" si="4"/>
        <v>38.186813186813183</v>
      </c>
    </row>
    <row r="53" spans="1:11" x14ac:dyDescent="0.25">
      <c r="A53" s="7" t="s">
        <v>48</v>
      </c>
      <c r="B53" s="8">
        <v>24318</v>
      </c>
      <c r="C53" s="8">
        <v>361</v>
      </c>
      <c r="D53" s="8">
        <f t="shared" si="0"/>
        <v>24679</v>
      </c>
      <c r="E53" s="8">
        <v>17432</v>
      </c>
      <c r="F53" s="8">
        <v>311</v>
      </c>
      <c r="G53" s="8">
        <f t="shared" si="1"/>
        <v>17743</v>
      </c>
      <c r="H53" s="9">
        <f t="shared" si="2"/>
        <v>-28.316473394193604</v>
      </c>
      <c r="I53" s="9">
        <f t="shared" si="3"/>
        <v>-13.850415512465375</v>
      </c>
      <c r="J53" s="10">
        <f t="shared" si="4"/>
        <v>-28.104866485676084</v>
      </c>
    </row>
    <row r="54" spans="1:11" x14ac:dyDescent="0.25">
      <c r="A54" s="11" t="s">
        <v>49</v>
      </c>
      <c r="B54" s="4">
        <v>321</v>
      </c>
      <c r="C54" s="4">
        <v>0</v>
      </c>
      <c r="D54" s="4">
        <f t="shared" si="0"/>
        <v>321</v>
      </c>
      <c r="E54" s="4">
        <v>185</v>
      </c>
      <c r="F54" s="4">
        <v>0</v>
      </c>
      <c r="G54" s="4">
        <f t="shared" si="1"/>
        <v>185</v>
      </c>
      <c r="H54" s="5">
        <f t="shared" si="2"/>
        <v>-42.36760124610592</v>
      </c>
      <c r="I54" s="5">
        <f t="shared" si="3"/>
        <v>0</v>
      </c>
      <c r="J54" s="6">
        <f t="shared" si="4"/>
        <v>-42.36760124610592</v>
      </c>
    </row>
    <row r="55" spans="1:11" x14ac:dyDescent="0.25">
      <c r="A55" s="7" t="s">
        <v>50</v>
      </c>
      <c r="B55" s="8">
        <v>722</v>
      </c>
      <c r="C55" s="8">
        <v>7</v>
      </c>
      <c r="D55" s="8">
        <f t="shared" si="0"/>
        <v>729</v>
      </c>
      <c r="E55" s="8">
        <v>1048</v>
      </c>
      <c r="F55" s="8">
        <v>10</v>
      </c>
      <c r="G55" s="8">
        <f t="shared" si="1"/>
        <v>1058</v>
      </c>
      <c r="H55" s="9">
        <f t="shared" si="2"/>
        <v>45.152354570637122</v>
      </c>
      <c r="I55" s="9">
        <f t="shared" si="3"/>
        <v>42.857142857142854</v>
      </c>
      <c r="J55" s="10">
        <f t="shared" si="4"/>
        <v>45.130315500685867</v>
      </c>
    </row>
    <row r="56" spans="1:11" x14ac:dyDescent="0.25">
      <c r="A56" s="11" t="s">
        <v>51</v>
      </c>
      <c r="B56" s="4">
        <v>8652</v>
      </c>
      <c r="C56" s="4">
        <v>60</v>
      </c>
      <c r="D56" s="4">
        <f t="shared" si="0"/>
        <v>8712</v>
      </c>
      <c r="E56" s="4">
        <v>9659</v>
      </c>
      <c r="F56" s="4">
        <v>51</v>
      </c>
      <c r="G56" s="4">
        <f t="shared" si="1"/>
        <v>9710</v>
      </c>
      <c r="H56" s="5">
        <f t="shared" si="2"/>
        <v>11.638927415626444</v>
      </c>
      <c r="I56" s="5">
        <f t="shared" si="3"/>
        <v>-15</v>
      </c>
      <c r="J56" s="6">
        <f t="shared" si="4"/>
        <v>11.455463728191001</v>
      </c>
    </row>
    <row r="57" spans="1:11" x14ac:dyDescent="0.25">
      <c r="A57" s="7" t="s">
        <v>60</v>
      </c>
      <c r="B57" s="8">
        <v>507</v>
      </c>
      <c r="C57" s="8">
        <v>131</v>
      </c>
      <c r="D57" s="8">
        <f t="shared" si="0"/>
        <v>638</v>
      </c>
      <c r="E57" s="8">
        <v>522</v>
      </c>
      <c r="F57" s="8">
        <v>187</v>
      </c>
      <c r="G57" s="8">
        <f t="shared" si="1"/>
        <v>709</v>
      </c>
      <c r="H57" s="9">
        <f t="shared" si="2"/>
        <v>2.9585798816568047</v>
      </c>
      <c r="I57" s="9">
        <f t="shared" si="3"/>
        <v>42.748091603053432</v>
      </c>
      <c r="J57" s="10">
        <f t="shared" si="4"/>
        <v>11.128526645768025</v>
      </c>
    </row>
    <row r="58" spans="1:11" x14ac:dyDescent="0.25">
      <c r="A58" s="11" t="s">
        <v>61</v>
      </c>
      <c r="B58" s="4">
        <v>145</v>
      </c>
      <c r="C58" s="4">
        <v>163</v>
      </c>
      <c r="D58" s="4">
        <f t="shared" si="0"/>
        <v>308</v>
      </c>
      <c r="E58" s="4">
        <v>124</v>
      </c>
      <c r="F58" s="4">
        <v>136</v>
      </c>
      <c r="G58" s="4">
        <f t="shared" si="1"/>
        <v>260</v>
      </c>
      <c r="H58" s="5">
        <f t="shared" si="2"/>
        <v>-14.482758620689657</v>
      </c>
      <c r="I58" s="5">
        <f t="shared" si="3"/>
        <v>-16.564417177914109</v>
      </c>
      <c r="J58" s="6">
        <f t="shared" si="4"/>
        <v>-15.584415584415584</v>
      </c>
    </row>
    <row r="59" spans="1:11" x14ac:dyDescent="0.25">
      <c r="A59" s="12" t="s">
        <v>52</v>
      </c>
      <c r="B59" s="13">
        <f>B60-SUM(B5+B9+B19+B31+B57+B58)</f>
        <v>491484</v>
      </c>
      <c r="C59" s="13">
        <f t="shared" ref="C59:G59" si="5">C60-SUM(C5+C9+C19+C31+C57+C58)</f>
        <v>339858</v>
      </c>
      <c r="D59" s="13">
        <f t="shared" si="5"/>
        <v>831342</v>
      </c>
      <c r="E59" s="13">
        <f t="shared" si="5"/>
        <v>492914</v>
      </c>
      <c r="F59" s="13">
        <f t="shared" si="5"/>
        <v>376715</v>
      </c>
      <c r="G59" s="13">
        <f t="shared" si="5"/>
        <v>869629</v>
      </c>
      <c r="H59" s="14">
        <f>+IFERROR(((E59-B59)/B59)*100,0)</f>
        <v>0.29095555501298109</v>
      </c>
      <c r="I59" s="14">
        <f t="shared" si="3"/>
        <v>10.844823426254495</v>
      </c>
      <c r="J59" s="41">
        <f t="shared" si="4"/>
        <v>4.6054451717824918</v>
      </c>
      <c r="K59" s="46"/>
    </row>
    <row r="60" spans="1:11" x14ac:dyDescent="0.25">
      <c r="A60" s="15" t="s">
        <v>53</v>
      </c>
      <c r="B60" s="16">
        <f>SUM(B4:B58)</f>
        <v>602403</v>
      </c>
      <c r="C60" s="16">
        <f t="shared" ref="C60:G60" si="6">SUM(C4:C58)</f>
        <v>396287</v>
      </c>
      <c r="D60" s="16">
        <f t="shared" si="6"/>
        <v>998690</v>
      </c>
      <c r="E60" s="16">
        <f t="shared" si="6"/>
        <v>610954</v>
      </c>
      <c r="F60" s="16">
        <f t="shared" si="6"/>
        <v>437408</v>
      </c>
      <c r="G60" s="16">
        <f t="shared" si="6"/>
        <v>1048362</v>
      </c>
      <c r="H60" s="17">
        <f>+IFERROR(((E60-B60)/B60)*100,0)</f>
        <v>1.4194816426877024</v>
      </c>
      <c r="I60" s="17">
        <f t="shared" si="3"/>
        <v>10.376570515813034</v>
      </c>
      <c r="J60" s="18">
        <f t="shared" si="4"/>
        <v>4.9737155673932856</v>
      </c>
    </row>
    <row r="61" spans="1:11" ht="15.75" thickBot="1" x14ac:dyDescent="0.3">
      <c r="A61" s="19" t="s">
        <v>54</v>
      </c>
      <c r="B61" s="20"/>
      <c r="C61" s="20"/>
      <c r="D61" s="20">
        <v>269033</v>
      </c>
      <c r="E61" s="20"/>
      <c r="F61" s="20"/>
      <c r="G61" s="20">
        <v>312514</v>
      </c>
      <c r="H61" s="65">
        <f>+IFERROR(((G61-D61)/D61)*100,0)</f>
        <v>16.161957826735009</v>
      </c>
      <c r="I61" s="65"/>
      <c r="J61" s="66"/>
    </row>
    <row r="62" spans="1:11" x14ac:dyDescent="0.25">
      <c r="A62" s="15" t="s">
        <v>55</v>
      </c>
      <c r="B62" s="40"/>
      <c r="C62" s="40"/>
      <c r="D62" s="40">
        <f>+D60+D61</f>
        <v>1267723</v>
      </c>
      <c r="E62" s="40"/>
      <c r="F62" s="40"/>
      <c r="G62" s="40">
        <f>+G60+G61</f>
        <v>1360876</v>
      </c>
      <c r="H62" s="67">
        <f>+IFERROR(((G62-D62)/D62)*100,0)</f>
        <v>7.3480563182966625</v>
      </c>
      <c r="I62" s="67"/>
      <c r="J62" s="68"/>
    </row>
    <row r="63" spans="1:11" x14ac:dyDescent="0.25">
      <c r="A63" s="50"/>
      <c r="B63" s="51"/>
      <c r="C63" s="51"/>
      <c r="D63" s="51"/>
      <c r="E63" s="51"/>
      <c r="F63" s="51"/>
      <c r="G63" s="51"/>
      <c r="H63" s="51"/>
      <c r="I63" s="51"/>
      <c r="J63" s="52"/>
    </row>
    <row r="64" spans="1:11" ht="15.75" thickBot="1" x14ac:dyDescent="0.3">
      <c r="A64" s="53"/>
      <c r="B64" s="54"/>
      <c r="C64" s="54"/>
      <c r="D64" s="54"/>
      <c r="E64" s="54"/>
      <c r="F64" s="54"/>
      <c r="G64" s="54"/>
      <c r="H64" s="54"/>
      <c r="I64" s="54"/>
      <c r="J64" s="55"/>
    </row>
    <row r="65" spans="1:10" ht="48.75" customHeight="1" x14ac:dyDescent="0.25">
      <c r="A65" s="56" t="s">
        <v>62</v>
      </c>
      <c r="B65" s="56"/>
      <c r="C65" s="56"/>
      <c r="D65" s="56"/>
      <c r="E65" s="56"/>
      <c r="F65" s="56"/>
      <c r="G65" s="56"/>
      <c r="H65" s="56"/>
      <c r="I65" s="56"/>
      <c r="J65" s="56"/>
    </row>
  </sheetData>
  <mergeCells count="10">
    <mergeCell ref="A63:J63"/>
    <mergeCell ref="A64:J64"/>
    <mergeCell ref="A65:J65"/>
    <mergeCell ref="A1:J1"/>
    <mergeCell ref="A2:A3"/>
    <mergeCell ref="B2:D2"/>
    <mergeCell ref="E2:G2"/>
    <mergeCell ref="H2:J2"/>
    <mergeCell ref="H61:J61"/>
    <mergeCell ref="H62:J62"/>
  </mergeCells>
  <conditionalFormatting sqref="B4:G58">
    <cfRule type="cellIs" dxfId="4" priority="5" operator="equal">
      <formula>0</formula>
    </cfRule>
  </conditionalFormatting>
  <conditionalFormatting sqref="H4:J58">
    <cfRule type="cellIs" dxfId="3"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5"/>
  <sheetViews>
    <sheetView topLeftCell="A31" zoomScale="90" zoomScaleNormal="90" workbookViewId="0">
      <selection activeCell="J60" sqref="J60"/>
    </sheetView>
  </sheetViews>
  <sheetFormatPr defaultRowHeight="15" x14ac:dyDescent="0.25"/>
  <cols>
    <col min="1" max="1" width="41.140625" bestFit="1" customWidth="1"/>
    <col min="2" max="10" width="14.28515625" customWidth="1"/>
  </cols>
  <sheetData>
    <row r="1" spans="1:10" ht="25.5" customHeight="1" x14ac:dyDescent="0.25">
      <c r="A1" s="57" t="s">
        <v>63</v>
      </c>
      <c r="B1" s="58"/>
      <c r="C1" s="58"/>
      <c r="D1" s="58"/>
      <c r="E1" s="58"/>
      <c r="F1" s="58"/>
      <c r="G1" s="58"/>
      <c r="H1" s="58"/>
      <c r="I1" s="58"/>
      <c r="J1" s="59"/>
    </row>
    <row r="2" spans="1:10" ht="35.25" customHeight="1" x14ac:dyDescent="0.25">
      <c r="A2" s="60" t="s">
        <v>1</v>
      </c>
      <c r="B2" s="62" t="s">
        <v>74</v>
      </c>
      <c r="C2" s="62"/>
      <c r="D2" s="62"/>
      <c r="E2" s="62" t="s">
        <v>75</v>
      </c>
      <c r="F2" s="62"/>
      <c r="G2" s="62"/>
      <c r="H2" s="63" t="s">
        <v>72</v>
      </c>
      <c r="I2" s="63"/>
      <c r="J2" s="64"/>
    </row>
    <row r="3" spans="1:10" x14ac:dyDescent="0.25">
      <c r="A3" s="61"/>
      <c r="B3" s="1" t="s">
        <v>2</v>
      </c>
      <c r="C3" s="1" t="s">
        <v>3</v>
      </c>
      <c r="D3" s="1" t="s">
        <v>4</v>
      </c>
      <c r="E3" s="1" t="s">
        <v>2</v>
      </c>
      <c r="F3" s="1" t="s">
        <v>3</v>
      </c>
      <c r="G3" s="1" t="s">
        <v>4</v>
      </c>
      <c r="H3" s="1" t="s">
        <v>2</v>
      </c>
      <c r="I3" s="1" t="s">
        <v>3</v>
      </c>
      <c r="J3" s="2" t="s">
        <v>4</v>
      </c>
    </row>
    <row r="4" spans="1:10" x14ac:dyDescent="0.25">
      <c r="A4" s="3" t="s">
        <v>5</v>
      </c>
      <c r="B4" s="4">
        <v>13028643</v>
      </c>
      <c r="C4" s="4">
        <v>28919093</v>
      </c>
      <c r="D4" s="4">
        <f>SUM(B4:C4)</f>
        <v>41947736</v>
      </c>
      <c r="E4" s="4">
        <v>13119390</v>
      </c>
      <c r="F4" s="4">
        <v>32486480</v>
      </c>
      <c r="G4" s="4">
        <f>SUM(E4:F4)</f>
        <v>45605870</v>
      </c>
      <c r="H4" s="5">
        <f>+IFERROR(((E4-B4)/B4)*100,0)</f>
        <v>0.69651920004255241</v>
      </c>
      <c r="I4" s="5">
        <f t="shared" ref="I4:J4" si="0">+IFERROR(((F4-C4)/C4)*100,0)</f>
        <v>12.335749949004279</v>
      </c>
      <c r="J4" s="38">
        <f t="shared" si="0"/>
        <v>8.7206947235483696</v>
      </c>
    </row>
    <row r="5" spans="1:10" x14ac:dyDescent="0.25">
      <c r="A5" s="7" t="s">
        <v>56</v>
      </c>
      <c r="B5" s="8">
        <v>13783031</v>
      </c>
      <c r="C5" s="8">
        <v>6770279</v>
      </c>
      <c r="D5" s="8">
        <f t="shared" ref="D5:D58" si="1">SUM(B5:C5)</f>
        <v>20553310</v>
      </c>
      <c r="E5" s="8">
        <v>15235072</v>
      </c>
      <c r="F5" s="8">
        <v>7646792</v>
      </c>
      <c r="G5" s="8">
        <f t="shared" ref="G5:G58" si="2">SUM(E5:F5)</f>
        <v>22881864</v>
      </c>
      <c r="H5" s="9">
        <f t="shared" ref="H5:H58" si="3">+IFERROR(((E5-B5)/B5)*100,0)</f>
        <v>10.534990453115864</v>
      </c>
      <c r="I5" s="9">
        <f t="shared" ref="I5:I58" si="4">+IFERROR(((F5-C5)/C5)*100,0)</f>
        <v>12.946482707728885</v>
      </c>
      <c r="J5" s="10">
        <f t="shared" ref="J5:J58" si="5">+IFERROR(((G5-D5)/D5)*100,0)</f>
        <v>11.329338194188674</v>
      </c>
    </row>
    <row r="6" spans="1:10" x14ac:dyDescent="0.25">
      <c r="A6" s="11" t="s">
        <v>6</v>
      </c>
      <c r="B6" s="4">
        <v>8583134</v>
      </c>
      <c r="C6" s="4">
        <v>1310692</v>
      </c>
      <c r="D6" s="4">
        <f t="shared" si="1"/>
        <v>9893826</v>
      </c>
      <c r="E6" s="4">
        <v>10199593</v>
      </c>
      <c r="F6" s="4">
        <v>1560080</v>
      </c>
      <c r="G6" s="4">
        <f t="shared" si="2"/>
        <v>11759673</v>
      </c>
      <c r="H6" s="5">
        <f t="shared" si="3"/>
        <v>18.832969402551562</v>
      </c>
      <c r="I6" s="5">
        <f t="shared" si="4"/>
        <v>19.027200898456691</v>
      </c>
      <c r="J6" s="6">
        <f t="shared" si="5"/>
        <v>18.858700365258091</v>
      </c>
    </row>
    <row r="7" spans="1:10" x14ac:dyDescent="0.25">
      <c r="A7" s="7" t="s">
        <v>7</v>
      </c>
      <c r="B7" s="8">
        <v>6822075</v>
      </c>
      <c r="C7" s="8">
        <v>1600518</v>
      </c>
      <c r="D7" s="8">
        <f t="shared" si="1"/>
        <v>8422593</v>
      </c>
      <c r="E7" s="8">
        <v>7348493</v>
      </c>
      <c r="F7" s="8">
        <v>1876358</v>
      </c>
      <c r="G7" s="8">
        <f t="shared" si="2"/>
        <v>9224851</v>
      </c>
      <c r="H7" s="9">
        <f t="shared" si="3"/>
        <v>7.7163912739159279</v>
      </c>
      <c r="I7" s="9">
        <f t="shared" si="4"/>
        <v>17.234420356409615</v>
      </c>
      <c r="J7" s="10">
        <f t="shared" si="5"/>
        <v>9.5250714358392958</v>
      </c>
    </row>
    <row r="8" spans="1:10" x14ac:dyDescent="0.25">
      <c r="A8" s="11" t="s">
        <v>8</v>
      </c>
      <c r="B8" s="4">
        <v>4860569</v>
      </c>
      <c r="C8" s="4">
        <v>12785205</v>
      </c>
      <c r="D8" s="4">
        <f t="shared" si="1"/>
        <v>17645774</v>
      </c>
      <c r="E8" s="4">
        <v>5158157</v>
      </c>
      <c r="F8" s="4">
        <v>16381231</v>
      </c>
      <c r="G8" s="4">
        <f t="shared" si="2"/>
        <v>21539388</v>
      </c>
      <c r="H8" s="5">
        <f t="shared" si="3"/>
        <v>6.122493066141022</v>
      </c>
      <c r="I8" s="5">
        <f t="shared" si="4"/>
        <v>28.126463361361825</v>
      </c>
      <c r="J8" s="6">
        <f t="shared" si="5"/>
        <v>22.065419176285495</v>
      </c>
    </row>
    <row r="9" spans="1:10" x14ac:dyDescent="0.25">
      <c r="A9" s="7" t="s">
        <v>57</v>
      </c>
      <c r="B9" s="8">
        <v>318712</v>
      </c>
      <c r="C9" s="8">
        <v>227054</v>
      </c>
      <c r="D9" s="8">
        <f t="shared" si="1"/>
        <v>545766</v>
      </c>
      <c r="E9" s="8">
        <v>398114</v>
      </c>
      <c r="F9" s="8">
        <v>451762</v>
      </c>
      <c r="G9" s="8">
        <f t="shared" si="2"/>
        <v>849876</v>
      </c>
      <c r="H9" s="9">
        <f t="shared" si="3"/>
        <v>24.913401440799216</v>
      </c>
      <c r="I9" s="9">
        <f t="shared" si="4"/>
        <v>98.966765615228098</v>
      </c>
      <c r="J9" s="10">
        <f t="shared" si="5"/>
        <v>55.721682919053215</v>
      </c>
    </row>
    <row r="10" spans="1:10" x14ac:dyDescent="0.25">
      <c r="A10" s="11" t="s">
        <v>9</v>
      </c>
      <c r="B10" s="4">
        <v>1010084</v>
      </c>
      <c r="C10" s="4">
        <v>1620365</v>
      </c>
      <c r="D10" s="4">
        <f t="shared" si="1"/>
        <v>2630449</v>
      </c>
      <c r="E10" s="4">
        <v>1095404</v>
      </c>
      <c r="F10" s="4">
        <v>2132732</v>
      </c>
      <c r="G10" s="4">
        <f t="shared" si="2"/>
        <v>3228136</v>
      </c>
      <c r="H10" s="5">
        <f t="shared" si="3"/>
        <v>8.4468222444865972</v>
      </c>
      <c r="I10" s="5">
        <f t="shared" si="4"/>
        <v>31.620468227837556</v>
      </c>
      <c r="J10" s="6">
        <f t="shared" si="5"/>
        <v>22.721862313240059</v>
      </c>
    </row>
    <row r="11" spans="1:10" x14ac:dyDescent="0.25">
      <c r="A11" s="7" t="s">
        <v>10</v>
      </c>
      <c r="B11" s="8">
        <v>1839823</v>
      </c>
      <c r="C11" s="8">
        <v>675976</v>
      </c>
      <c r="D11" s="8">
        <f t="shared" si="1"/>
        <v>2515799</v>
      </c>
      <c r="E11" s="8">
        <v>1955519</v>
      </c>
      <c r="F11" s="8">
        <v>1102109</v>
      </c>
      <c r="G11" s="8">
        <f t="shared" si="2"/>
        <v>3057628</v>
      </c>
      <c r="H11" s="9">
        <f t="shared" si="3"/>
        <v>6.2884310066783593</v>
      </c>
      <c r="I11" s="9">
        <f t="shared" si="4"/>
        <v>63.039664130087459</v>
      </c>
      <c r="J11" s="10">
        <f t="shared" si="5"/>
        <v>21.537054430818998</v>
      </c>
    </row>
    <row r="12" spans="1:10" x14ac:dyDescent="0.25">
      <c r="A12" s="11" t="s">
        <v>11</v>
      </c>
      <c r="B12" s="4">
        <v>3233096</v>
      </c>
      <c r="C12" s="4">
        <v>441022</v>
      </c>
      <c r="D12" s="4">
        <f t="shared" si="1"/>
        <v>3674118</v>
      </c>
      <c r="E12" s="4">
        <v>3368402</v>
      </c>
      <c r="F12" s="4">
        <v>471356</v>
      </c>
      <c r="G12" s="4">
        <f t="shared" si="2"/>
        <v>3839758</v>
      </c>
      <c r="H12" s="5">
        <f t="shared" si="3"/>
        <v>4.1850288392302613</v>
      </c>
      <c r="I12" s="5">
        <f t="shared" si="4"/>
        <v>6.8781149239720465</v>
      </c>
      <c r="J12" s="6">
        <f t="shared" si="5"/>
        <v>4.5082928746436561</v>
      </c>
    </row>
    <row r="13" spans="1:10" x14ac:dyDescent="0.25">
      <c r="A13" s="7" t="s">
        <v>12</v>
      </c>
      <c r="B13" s="8">
        <v>2581416</v>
      </c>
      <c r="C13" s="8">
        <v>155081</v>
      </c>
      <c r="D13" s="8">
        <f t="shared" si="1"/>
        <v>2736497</v>
      </c>
      <c r="E13" s="8">
        <v>2619047</v>
      </c>
      <c r="F13" s="8">
        <v>217012</v>
      </c>
      <c r="G13" s="8">
        <f t="shared" si="2"/>
        <v>2836059</v>
      </c>
      <c r="H13" s="9">
        <f t="shared" si="3"/>
        <v>1.4577658153509547</v>
      </c>
      <c r="I13" s="9">
        <f t="shared" si="4"/>
        <v>39.934614814193878</v>
      </c>
      <c r="J13" s="10">
        <f t="shared" si="5"/>
        <v>3.6383010834654672</v>
      </c>
    </row>
    <row r="14" spans="1:10" x14ac:dyDescent="0.25">
      <c r="A14" s="11" t="s">
        <v>13</v>
      </c>
      <c r="B14" s="4">
        <v>850416</v>
      </c>
      <c r="C14" s="4">
        <v>6795</v>
      </c>
      <c r="D14" s="4">
        <f t="shared" si="1"/>
        <v>857211</v>
      </c>
      <c r="E14" s="4">
        <v>981441</v>
      </c>
      <c r="F14" s="4">
        <v>7567</v>
      </c>
      <c r="G14" s="4">
        <f t="shared" si="2"/>
        <v>989008</v>
      </c>
      <c r="H14" s="5">
        <f t="shared" si="3"/>
        <v>15.40716543432861</v>
      </c>
      <c r="I14" s="5">
        <f t="shared" si="4"/>
        <v>11.36129506990434</v>
      </c>
      <c r="J14" s="6">
        <f t="shared" si="5"/>
        <v>15.375094346666106</v>
      </c>
    </row>
    <row r="15" spans="1:10" x14ac:dyDescent="0.25">
      <c r="A15" s="7" t="s">
        <v>14</v>
      </c>
      <c r="B15" s="8">
        <v>1508598</v>
      </c>
      <c r="C15" s="8">
        <v>169956</v>
      </c>
      <c r="D15" s="8">
        <f t="shared" si="1"/>
        <v>1678554</v>
      </c>
      <c r="E15" s="8">
        <v>1643946</v>
      </c>
      <c r="F15" s="8">
        <v>192288</v>
      </c>
      <c r="G15" s="8">
        <f t="shared" si="2"/>
        <v>1836234</v>
      </c>
      <c r="H15" s="9">
        <f t="shared" si="3"/>
        <v>8.9717737926206986</v>
      </c>
      <c r="I15" s="9">
        <f t="shared" si="4"/>
        <v>13.139871496151944</v>
      </c>
      <c r="J15" s="10">
        <f t="shared" si="5"/>
        <v>9.3937996632816105</v>
      </c>
    </row>
    <row r="16" spans="1:10" x14ac:dyDescent="0.25">
      <c r="A16" s="11" t="s">
        <v>15</v>
      </c>
      <c r="B16" s="4">
        <v>161161</v>
      </c>
      <c r="C16" s="4">
        <v>1507</v>
      </c>
      <c r="D16" s="4">
        <f t="shared" si="1"/>
        <v>162668</v>
      </c>
      <c r="E16" s="4">
        <v>193321</v>
      </c>
      <c r="F16" s="4">
        <v>2620</v>
      </c>
      <c r="G16" s="4">
        <f t="shared" si="2"/>
        <v>195941</v>
      </c>
      <c r="H16" s="5">
        <f t="shared" si="3"/>
        <v>19.955200079423683</v>
      </c>
      <c r="I16" s="5">
        <f t="shared" si="4"/>
        <v>73.85534173855342</v>
      </c>
      <c r="J16" s="6">
        <f t="shared" si="5"/>
        <v>20.454545454545457</v>
      </c>
    </row>
    <row r="17" spans="1:10" x14ac:dyDescent="0.25">
      <c r="A17" s="7" t="s">
        <v>16</v>
      </c>
      <c r="B17" s="8">
        <v>187831</v>
      </c>
      <c r="C17" s="8">
        <v>347</v>
      </c>
      <c r="D17" s="8">
        <f t="shared" si="1"/>
        <v>188178</v>
      </c>
      <c r="E17" s="8">
        <v>220119</v>
      </c>
      <c r="F17" s="8">
        <v>907</v>
      </c>
      <c r="G17" s="8">
        <f t="shared" si="2"/>
        <v>221026</v>
      </c>
      <c r="H17" s="9">
        <f t="shared" si="3"/>
        <v>17.189920726610623</v>
      </c>
      <c r="I17" s="9">
        <f t="shared" si="4"/>
        <v>161.38328530259366</v>
      </c>
      <c r="J17" s="10">
        <f t="shared" si="5"/>
        <v>17.455813113116307</v>
      </c>
    </row>
    <row r="18" spans="1:10" x14ac:dyDescent="0.25">
      <c r="A18" s="11" t="s">
        <v>17</v>
      </c>
      <c r="B18" s="4">
        <v>134140</v>
      </c>
      <c r="C18" s="4">
        <v>6553</v>
      </c>
      <c r="D18" s="4">
        <f t="shared" si="1"/>
        <v>140693</v>
      </c>
      <c r="E18" s="4">
        <v>116357</v>
      </c>
      <c r="F18" s="4">
        <v>7235</v>
      </c>
      <c r="G18" s="4">
        <f t="shared" si="2"/>
        <v>123592</v>
      </c>
      <c r="H18" s="5">
        <f t="shared" si="3"/>
        <v>-13.257044878485164</v>
      </c>
      <c r="I18" s="5">
        <f t="shared" si="4"/>
        <v>10.407446970853044</v>
      </c>
      <c r="J18" s="6">
        <f t="shared" si="5"/>
        <v>-12.154833573809643</v>
      </c>
    </row>
    <row r="19" spans="1:10" x14ac:dyDescent="0.25">
      <c r="A19" s="7" t="s">
        <v>58</v>
      </c>
      <c r="B19" s="8">
        <v>0</v>
      </c>
      <c r="C19" s="8">
        <v>0</v>
      </c>
      <c r="D19" s="8"/>
      <c r="E19" s="8">
        <v>0</v>
      </c>
      <c r="F19" s="8">
        <v>0</v>
      </c>
      <c r="G19" s="8"/>
      <c r="H19" s="9">
        <f t="shared" si="3"/>
        <v>0</v>
      </c>
      <c r="I19" s="9">
        <f t="shared" si="4"/>
        <v>0</v>
      </c>
      <c r="J19" s="10">
        <f t="shared" si="5"/>
        <v>0</v>
      </c>
    </row>
    <row r="20" spans="1:10" x14ac:dyDescent="0.25">
      <c r="A20" s="11" t="s">
        <v>18</v>
      </c>
      <c r="B20" s="4">
        <v>287244</v>
      </c>
      <c r="C20" s="4">
        <v>7045</v>
      </c>
      <c r="D20" s="4">
        <f t="shared" si="1"/>
        <v>294289</v>
      </c>
      <c r="E20" s="4">
        <v>384055</v>
      </c>
      <c r="F20" s="4">
        <v>9202</v>
      </c>
      <c r="G20" s="4">
        <f t="shared" si="2"/>
        <v>393257</v>
      </c>
      <c r="H20" s="5">
        <f t="shared" si="3"/>
        <v>33.703401985768195</v>
      </c>
      <c r="I20" s="5">
        <f t="shared" si="4"/>
        <v>30.61745919091554</v>
      </c>
      <c r="J20" s="6">
        <f t="shared" si="5"/>
        <v>33.629527437315019</v>
      </c>
    </row>
    <row r="21" spans="1:10" x14ac:dyDescent="0.25">
      <c r="A21" s="7" t="s">
        <v>19</v>
      </c>
      <c r="B21" s="8">
        <v>0</v>
      </c>
      <c r="C21" s="8">
        <v>0</v>
      </c>
      <c r="D21" s="8"/>
      <c r="E21" s="8">
        <v>0</v>
      </c>
      <c r="F21" s="8">
        <v>0</v>
      </c>
      <c r="G21" s="8"/>
      <c r="H21" s="9">
        <f t="shared" si="3"/>
        <v>0</v>
      </c>
      <c r="I21" s="9">
        <f t="shared" si="4"/>
        <v>0</v>
      </c>
      <c r="J21" s="10">
        <f t="shared" si="5"/>
        <v>0</v>
      </c>
    </row>
    <row r="22" spans="1:10" x14ac:dyDescent="0.25">
      <c r="A22" s="11" t="s">
        <v>20</v>
      </c>
      <c r="B22" s="4">
        <v>315555</v>
      </c>
      <c r="C22" s="4">
        <v>1989</v>
      </c>
      <c r="D22" s="4">
        <f t="shared" si="1"/>
        <v>317544</v>
      </c>
      <c r="E22" s="4">
        <v>448866</v>
      </c>
      <c r="F22" s="4">
        <v>2062</v>
      </c>
      <c r="G22" s="4">
        <f t="shared" si="2"/>
        <v>450928</v>
      </c>
      <c r="H22" s="5">
        <f t="shared" si="3"/>
        <v>42.246518039644435</v>
      </c>
      <c r="I22" s="5">
        <f t="shared" si="4"/>
        <v>3.6701860231271999</v>
      </c>
      <c r="J22" s="6">
        <f t="shared" si="5"/>
        <v>42.00488751165193</v>
      </c>
    </row>
    <row r="23" spans="1:10" x14ac:dyDescent="0.25">
      <c r="A23" s="7" t="s">
        <v>21</v>
      </c>
      <c r="B23" s="8">
        <v>111349</v>
      </c>
      <c r="C23" s="8">
        <v>784</v>
      </c>
      <c r="D23" s="8">
        <f t="shared" si="1"/>
        <v>112133</v>
      </c>
      <c r="E23" s="8">
        <v>152387</v>
      </c>
      <c r="F23" s="8">
        <v>620</v>
      </c>
      <c r="G23" s="8">
        <f t="shared" si="2"/>
        <v>153007</v>
      </c>
      <c r="H23" s="9">
        <f t="shared" si="3"/>
        <v>36.855292818076499</v>
      </c>
      <c r="I23" s="9">
        <f t="shared" si="4"/>
        <v>-20.918367346938776</v>
      </c>
      <c r="J23" s="10">
        <f t="shared" si="5"/>
        <v>36.451356870858717</v>
      </c>
    </row>
    <row r="24" spans="1:10" x14ac:dyDescent="0.25">
      <c r="A24" s="11" t="s">
        <v>22</v>
      </c>
      <c r="B24" s="4">
        <v>144024</v>
      </c>
      <c r="C24" s="4">
        <v>18884</v>
      </c>
      <c r="D24" s="4">
        <f t="shared" si="1"/>
        <v>162908</v>
      </c>
      <c r="E24" s="4">
        <v>156484</v>
      </c>
      <c r="F24" s="4">
        <v>15605</v>
      </c>
      <c r="G24" s="4">
        <f t="shared" si="2"/>
        <v>172089</v>
      </c>
      <c r="H24" s="5">
        <f t="shared" si="3"/>
        <v>8.6513358884630343</v>
      </c>
      <c r="I24" s="5">
        <f t="shared" si="4"/>
        <v>-17.363905952128786</v>
      </c>
      <c r="J24" s="6">
        <f t="shared" si="5"/>
        <v>5.6356962211800523</v>
      </c>
    </row>
    <row r="25" spans="1:10" x14ac:dyDescent="0.25">
      <c r="A25" s="7" t="s">
        <v>23</v>
      </c>
      <c r="B25" s="8">
        <v>108011</v>
      </c>
      <c r="C25" s="8">
        <v>12555</v>
      </c>
      <c r="D25" s="8">
        <f t="shared" si="1"/>
        <v>120566</v>
      </c>
      <c r="E25" s="8">
        <v>179130</v>
      </c>
      <c r="F25" s="8">
        <v>10466</v>
      </c>
      <c r="G25" s="8">
        <f t="shared" si="2"/>
        <v>189596</v>
      </c>
      <c r="H25" s="9">
        <f t="shared" si="3"/>
        <v>65.844219570228958</v>
      </c>
      <c r="I25" s="9">
        <f t="shared" si="4"/>
        <v>-16.638789326961369</v>
      </c>
      <c r="J25" s="10">
        <f t="shared" si="5"/>
        <v>57.254947497636152</v>
      </c>
    </row>
    <row r="26" spans="1:10" x14ac:dyDescent="0.25">
      <c r="A26" s="11" t="s">
        <v>24</v>
      </c>
      <c r="B26" s="4">
        <v>0</v>
      </c>
      <c r="C26" s="4">
        <v>0</v>
      </c>
      <c r="D26" s="4"/>
      <c r="E26" s="4">
        <v>0</v>
      </c>
      <c r="F26" s="4">
        <v>0</v>
      </c>
      <c r="G26" s="4"/>
      <c r="H26" s="5">
        <f t="shared" si="3"/>
        <v>0</v>
      </c>
      <c r="I26" s="5">
        <f t="shared" si="4"/>
        <v>0</v>
      </c>
      <c r="J26" s="6">
        <f t="shared" si="5"/>
        <v>0</v>
      </c>
    </row>
    <row r="27" spans="1:10" x14ac:dyDescent="0.25">
      <c r="A27" s="7" t="s">
        <v>25</v>
      </c>
      <c r="B27" s="8">
        <v>375643</v>
      </c>
      <c r="C27" s="8">
        <v>64289</v>
      </c>
      <c r="D27" s="8">
        <f t="shared" si="1"/>
        <v>439932</v>
      </c>
      <c r="E27" s="8">
        <v>382059</v>
      </c>
      <c r="F27" s="8">
        <v>65973</v>
      </c>
      <c r="G27" s="8">
        <f t="shared" si="2"/>
        <v>448032</v>
      </c>
      <c r="H27" s="9">
        <f t="shared" si="3"/>
        <v>1.7080046746511983</v>
      </c>
      <c r="I27" s="9">
        <f t="shared" si="4"/>
        <v>2.6194216740033287</v>
      </c>
      <c r="J27" s="10">
        <f t="shared" si="5"/>
        <v>1.841193639016939</v>
      </c>
    </row>
    <row r="28" spans="1:10" x14ac:dyDescent="0.25">
      <c r="A28" s="11" t="s">
        <v>26</v>
      </c>
      <c r="B28" s="4">
        <v>1288863</v>
      </c>
      <c r="C28" s="4">
        <v>47915</v>
      </c>
      <c r="D28" s="4">
        <f t="shared" si="1"/>
        <v>1336778</v>
      </c>
      <c r="E28" s="4">
        <v>1376680</v>
      </c>
      <c r="F28" s="4">
        <v>33708</v>
      </c>
      <c r="G28" s="4">
        <f t="shared" si="2"/>
        <v>1410388</v>
      </c>
      <c r="H28" s="5">
        <f t="shared" si="3"/>
        <v>6.813524788903087</v>
      </c>
      <c r="I28" s="5">
        <f t="shared" si="4"/>
        <v>-29.650422623395595</v>
      </c>
      <c r="J28" s="6">
        <f t="shared" si="5"/>
        <v>5.5065238955159339</v>
      </c>
    </row>
    <row r="29" spans="1:10" x14ac:dyDescent="0.25">
      <c r="A29" s="7" t="s">
        <v>27</v>
      </c>
      <c r="B29" s="8">
        <v>653748</v>
      </c>
      <c r="C29" s="8">
        <v>19318</v>
      </c>
      <c r="D29" s="8">
        <f t="shared" si="1"/>
        <v>673066</v>
      </c>
      <c r="E29" s="8">
        <v>684789</v>
      </c>
      <c r="F29" s="8">
        <v>25294</v>
      </c>
      <c r="G29" s="8">
        <f t="shared" si="2"/>
        <v>710083</v>
      </c>
      <c r="H29" s="9">
        <f t="shared" si="3"/>
        <v>4.7481598414067809</v>
      </c>
      <c r="I29" s="9">
        <f t="shared" si="4"/>
        <v>30.934879387100111</v>
      </c>
      <c r="J29" s="10">
        <f t="shared" si="5"/>
        <v>5.4997578246412688</v>
      </c>
    </row>
    <row r="30" spans="1:10" x14ac:dyDescent="0.25">
      <c r="A30" s="11" t="s">
        <v>28</v>
      </c>
      <c r="B30" s="4">
        <v>279074</v>
      </c>
      <c r="C30" s="4">
        <v>547</v>
      </c>
      <c r="D30" s="4">
        <f t="shared" si="1"/>
        <v>279621</v>
      </c>
      <c r="E30" s="4">
        <v>341852</v>
      </c>
      <c r="F30" s="4">
        <v>164</v>
      </c>
      <c r="G30" s="4">
        <f t="shared" si="2"/>
        <v>342016</v>
      </c>
      <c r="H30" s="5">
        <f t="shared" si="3"/>
        <v>22.495108824182832</v>
      </c>
      <c r="I30" s="5">
        <f t="shared" si="4"/>
        <v>-70.018281535648995</v>
      </c>
      <c r="J30" s="6">
        <f t="shared" si="5"/>
        <v>22.314132343421988</v>
      </c>
    </row>
    <row r="31" spans="1:10" x14ac:dyDescent="0.25">
      <c r="A31" s="7" t="s">
        <v>59</v>
      </c>
      <c r="B31" s="8">
        <v>1228</v>
      </c>
      <c r="C31" s="8">
        <v>52946</v>
      </c>
      <c r="D31" s="8">
        <f t="shared" si="1"/>
        <v>54174</v>
      </c>
      <c r="E31" s="8">
        <v>959</v>
      </c>
      <c r="F31" s="8">
        <v>72480</v>
      </c>
      <c r="G31" s="8">
        <f t="shared" si="2"/>
        <v>73439</v>
      </c>
      <c r="H31" s="9">
        <f t="shared" si="3"/>
        <v>-21.905537459283387</v>
      </c>
      <c r="I31" s="9">
        <f t="shared" si="4"/>
        <v>36.89419408453896</v>
      </c>
      <c r="J31" s="10">
        <f t="shared" si="5"/>
        <v>35.561339387898258</v>
      </c>
    </row>
    <row r="32" spans="1:10" x14ac:dyDescent="0.25">
      <c r="A32" s="11" t="s">
        <v>73</v>
      </c>
      <c r="B32" s="4">
        <v>91443</v>
      </c>
      <c r="C32" s="4">
        <v>0</v>
      </c>
      <c r="D32" s="4">
        <f t="shared" si="1"/>
        <v>91443</v>
      </c>
      <c r="E32" s="4">
        <v>125114</v>
      </c>
      <c r="F32" s="4">
        <v>0</v>
      </c>
      <c r="G32" s="4">
        <f t="shared" si="2"/>
        <v>125114</v>
      </c>
      <c r="H32" s="5">
        <f t="shared" si="3"/>
        <v>36.821845302538193</v>
      </c>
      <c r="I32" s="5">
        <f t="shared" si="4"/>
        <v>0</v>
      </c>
      <c r="J32" s="6">
        <f t="shared" si="5"/>
        <v>36.821845302538193</v>
      </c>
    </row>
    <row r="33" spans="1:10" x14ac:dyDescent="0.25">
      <c r="A33" s="7" t="s">
        <v>29</v>
      </c>
      <c r="B33" s="8">
        <v>660052</v>
      </c>
      <c r="C33" s="8">
        <v>192614</v>
      </c>
      <c r="D33" s="8">
        <f t="shared" si="1"/>
        <v>852666</v>
      </c>
      <c r="E33" s="8">
        <v>703853</v>
      </c>
      <c r="F33" s="8">
        <v>175467</v>
      </c>
      <c r="G33" s="8">
        <f t="shared" si="2"/>
        <v>879320</v>
      </c>
      <c r="H33" s="9">
        <f t="shared" si="3"/>
        <v>6.6359923157569405</v>
      </c>
      <c r="I33" s="9">
        <f t="shared" si="4"/>
        <v>-8.9022604795082394</v>
      </c>
      <c r="J33" s="10">
        <f t="shared" si="5"/>
        <v>3.1259602235810973</v>
      </c>
    </row>
    <row r="34" spans="1:10" x14ac:dyDescent="0.25">
      <c r="A34" s="11" t="s">
        <v>71</v>
      </c>
      <c r="B34" s="4">
        <v>149026</v>
      </c>
      <c r="C34" s="4">
        <v>0</v>
      </c>
      <c r="D34" s="4">
        <f t="shared" si="1"/>
        <v>149026</v>
      </c>
      <c r="E34" s="4">
        <v>201093</v>
      </c>
      <c r="F34" s="4">
        <v>0</v>
      </c>
      <c r="G34" s="4">
        <f t="shared" si="2"/>
        <v>201093</v>
      </c>
      <c r="H34" s="5">
        <f t="shared" si="3"/>
        <v>34.938198703581925</v>
      </c>
      <c r="I34" s="5">
        <f t="shared" si="4"/>
        <v>0</v>
      </c>
      <c r="J34" s="6">
        <f t="shared" si="5"/>
        <v>34.938198703581925</v>
      </c>
    </row>
    <row r="35" spans="1:10" x14ac:dyDescent="0.25">
      <c r="A35" s="7" t="s">
        <v>30</v>
      </c>
      <c r="B35" s="8">
        <v>55176</v>
      </c>
      <c r="C35" s="8">
        <v>75576</v>
      </c>
      <c r="D35" s="8">
        <f t="shared" si="1"/>
        <v>130752</v>
      </c>
      <c r="E35" s="8">
        <v>57874</v>
      </c>
      <c r="F35" s="8">
        <v>69310</v>
      </c>
      <c r="G35" s="8">
        <f t="shared" si="2"/>
        <v>127184</v>
      </c>
      <c r="H35" s="9">
        <f t="shared" si="3"/>
        <v>4.889807162534435</v>
      </c>
      <c r="I35" s="9">
        <f t="shared" si="4"/>
        <v>-8.2909918492643158</v>
      </c>
      <c r="J35" s="10">
        <f t="shared" si="5"/>
        <v>-2.7288301517376405</v>
      </c>
    </row>
    <row r="36" spans="1:10" x14ac:dyDescent="0.25">
      <c r="A36" s="11" t="s">
        <v>31</v>
      </c>
      <c r="B36" s="4">
        <v>190589</v>
      </c>
      <c r="C36" s="4">
        <v>1664</v>
      </c>
      <c r="D36" s="4">
        <f t="shared" si="1"/>
        <v>192253</v>
      </c>
      <c r="E36" s="4">
        <v>227042</v>
      </c>
      <c r="F36" s="4">
        <v>1082</v>
      </c>
      <c r="G36" s="4">
        <f t="shared" si="2"/>
        <v>228124</v>
      </c>
      <c r="H36" s="5">
        <f t="shared" si="3"/>
        <v>19.12649733195515</v>
      </c>
      <c r="I36" s="5">
        <f t="shared" si="4"/>
        <v>-34.975961538461533</v>
      </c>
      <c r="J36" s="6">
        <f t="shared" si="5"/>
        <v>18.658226399588042</v>
      </c>
    </row>
    <row r="37" spans="1:10" x14ac:dyDescent="0.25">
      <c r="A37" s="7" t="s">
        <v>32</v>
      </c>
      <c r="B37" s="8">
        <v>381564</v>
      </c>
      <c r="C37" s="8">
        <v>0</v>
      </c>
      <c r="D37" s="8">
        <f t="shared" si="1"/>
        <v>381564</v>
      </c>
      <c r="E37" s="8">
        <v>400720</v>
      </c>
      <c r="F37" s="8">
        <v>0</v>
      </c>
      <c r="G37" s="8">
        <f t="shared" si="2"/>
        <v>400720</v>
      </c>
      <c r="H37" s="9">
        <f t="shared" si="3"/>
        <v>5.0203897642335233</v>
      </c>
      <c r="I37" s="9">
        <f t="shared" si="4"/>
        <v>0</v>
      </c>
      <c r="J37" s="10">
        <f t="shared" si="5"/>
        <v>5.0203897642335233</v>
      </c>
    </row>
    <row r="38" spans="1:10" x14ac:dyDescent="0.25">
      <c r="A38" s="11" t="s">
        <v>33</v>
      </c>
      <c r="B38" s="4">
        <v>58092</v>
      </c>
      <c r="C38" s="4">
        <v>1616</v>
      </c>
      <c r="D38" s="4">
        <f t="shared" si="1"/>
        <v>59708</v>
      </c>
      <c r="E38" s="4">
        <v>63826</v>
      </c>
      <c r="F38" s="4">
        <v>1547</v>
      </c>
      <c r="G38" s="4">
        <f t="shared" si="2"/>
        <v>65373</v>
      </c>
      <c r="H38" s="5">
        <f t="shared" si="3"/>
        <v>9.8705501618122966</v>
      </c>
      <c r="I38" s="5">
        <f t="shared" si="4"/>
        <v>-4.2698019801980198</v>
      </c>
      <c r="J38" s="6">
        <f t="shared" si="5"/>
        <v>9.4878408253500375</v>
      </c>
    </row>
    <row r="39" spans="1:10" x14ac:dyDescent="0.25">
      <c r="A39" s="7" t="s">
        <v>34</v>
      </c>
      <c r="B39" s="8">
        <v>1243428</v>
      </c>
      <c r="C39" s="8">
        <v>183545</v>
      </c>
      <c r="D39" s="8">
        <f t="shared" si="1"/>
        <v>1426973</v>
      </c>
      <c r="E39" s="8">
        <v>1239814</v>
      </c>
      <c r="F39" s="8">
        <v>218650</v>
      </c>
      <c r="G39" s="8">
        <f t="shared" si="2"/>
        <v>1458464</v>
      </c>
      <c r="H39" s="48">
        <f t="shared" si="3"/>
        <v>-0.29064811151108066</v>
      </c>
      <c r="I39" s="9">
        <f t="shared" si="4"/>
        <v>19.126099866517748</v>
      </c>
      <c r="J39" s="10">
        <f t="shared" si="5"/>
        <v>2.2068392324171517</v>
      </c>
    </row>
    <row r="40" spans="1:10" x14ac:dyDescent="0.25">
      <c r="A40" s="11" t="s">
        <v>35</v>
      </c>
      <c r="B40" s="4">
        <v>29726</v>
      </c>
      <c r="C40" s="4">
        <v>980</v>
      </c>
      <c r="D40" s="4">
        <f t="shared" si="1"/>
        <v>30706</v>
      </c>
      <c r="E40" s="4">
        <v>33121</v>
      </c>
      <c r="F40" s="4">
        <v>3234</v>
      </c>
      <c r="G40" s="4">
        <f t="shared" si="2"/>
        <v>36355</v>
      </c>
      <c r="H40" s="5">
        <f t="shared" si="3"/>
        <v>11.420978268182736</v>
      </c>
      <c r="I40" s="5">
        <f t="shared" si="4"/>
        <v>229.99999999999997</v>
      </c>
      <c r="J40" s="6">
        <f t="shared" si="5"/>
        <v>18.397055949977204</v>
      </c>
    </row>
    <row r="41" spans="1:10" x14ac:dyDescent="0.25">
      <c r="A41" s="7" t="s">
        <v>36</v>
      </c>
      <c r="B41" s="8">
        <v>736256</v>
      </c>
      <c r="C41" s="8">
        <v>79441</v>
      </c>
      <c r="D41" s="8">
        <f t="shared" si="1"/>
        <v>815697</v>
      </c>
      <c r="E41" s="8">
        <v>679412</v>
      </c>
      <c r="F41" s="8">
        <v>90247</v>
      </c>
      <c r="G41" s="8">
        <f t="shared" si="2"/>
        <v>769659</v>
      </c>
      <c r="H41" s="9">
        <f t="shared" si="3"/>
        <v>-7.720684109874826</v>
      </c>
      <c r="I41" s="9">
        <f t="shared" si="4"/>
        <v>13.60254780277187</v>
      </c>
      <c r="J41" s="10">
        <f t="shared" si="5"/>
        <v>-5.6440075174973066</v>
      </c>
    </row>
    <row r="42" spans="1:10" x14ac:dyDescent="0.25">
      <c r="A42" s="11" t="s">
        <v>37</v>
      </c>
      <c r="B42" s="4">
        <v>574002</v>
      </c>
      <c r="C42" s="4">
        <v>5019</v>
      </c>
      <c r="D42" s="4">
        <f t="shared" si="1"/>
        <v>579021</v>
      </c>
      <c r="E42" s="4">
        <v>599894</v>
      </c>
      <c r="F42" s="4">
        <v>7888</v>
      </c>
      <c r="G42" s="4">
        <f t="shared" si="2"/>
        <v>607782</v>
      </c>
      <c r="H42" s="5">
        <f t="shared" si="3"/>
        <v>4.510785676704959</v>
      </c>
      <c r="I42" s="5">
        <f t="shared" si="4"/>
        <v>57.162781430563861</v>
      </c>
      <c r="J42" s="6">
        <f t="shared" si="5"/>
        <v>4.9671773562616899</v>
      </c>
    </row>
    <row r="43" spans="1:10" x14ac:dyDescent="0.25">
      <c r="A43" s="7" t="s">
        <v>38</v>
      </c>
      <c r="B43" s="8">
        <v>431478</v>
      </c>
      <c r="C43" s="8">
        <v>2671</v>
      </c>
      <c r="D43" s="8">
        <f t="shared" si="1"/>
        <v>434149</v>
      </c>
      <c r="E43" s="8">
        <v>488006</v>
      </c>
      <c r="F43" s="8">
        <v>2576</v>
      </c>
      <c r="G43" s="8">
        <f t="shared" si="2"/>
        <v>490582</v>
      </c>
      <c r="H43" s="9">
        <f t="shared" si="3"/>
        <v>13.101015579009822</v>
      </c>
      <c r="I43" s="9">
        <f t="shared" si="4"/>
        <v>-3.5567203294646204</v>
      </c>
      <c r="J43" s="10">
        <f t="shared" si="5"/>
        <v>12.998532761793763</v>
      </c>
    </row>
    <row r="44" spans="1:10" x14ac:dyDescent="0.25">
      <c r="A44" s="11" t="s">
        <v>39</v>
      </c>
      <c r="B44" s="4">
        <v>270840</v>
      </c>
      <c r="C44" s="4">
        <v>672</v>
      </c>
      <c r="D44" s="4">
        <f t="shared" si="1"/>
        <v>271512</v>
      </c>
      <c r="E44" s="4">
        <v>316209</v>
      </c>
      <c r="F44" s="4">
        <v>1319</v>
      </c>
      <c r="G44" s="4">
        <f t="shared" si="2"/>
        <v>317528</v>
      </c>
      <c r="H44" s="5">
        <f t="shared" si="3"/>
        <v>16.751218431546299</v>
      </c>
      <c r="I44" s="5">
        <f t="shared" si="4"/>
        <v>96.279761904761912</v>
      </c>
      <c r="J44" s="6">
        <f t="shared" si="5"/>
        <v>16.948053861339464</v>
      </c>
    </row>
    <row r="45" spans="1:10" x14ac:dyDescent="0.25">
      <c r="A45" s="7" t="s">
        <v>40</v>
      </c>
      <c r="B45" s="8">
        <v>87281</v>
      </c>
      <c r="C45" s="8">
        <v>488</v>
      </c>
      <c r="D45" s="8">
        <f t="shared" si="1"/>
        <v>87769</v>
      </c>
      <c r="E45" s="8">
        <v>248765</v>
      </c>
      <c r="F45" s="8">
        <v>1961</v>
      </c>
      <c r="G45" s="8">
        <f t="shared" si="2"/>
        <v>250726</v>
      </c>
      <c r="H45" s="9">
        <f t="shared" si="3"/>
        <v>185.01621200490371</v>
      </c>
      <c r="I45" s="9">
        <f t="shared" si="4"/>
        <v>301.84426229508199</v>
      </c>
      <c r="J45" s="10">
        <f t="shared" si="5"/>
        <v>185.66578176805021</v>
      </c>
    </row>
    <row r="46" spans="1:10" x14ac:dyDescent="0.25">
      <c r="A46" s="11" t="s">
        <v>41</v>
      </c>
      <c r="B46" s="4">
        <v>682059</v>
      </c>
      <c r="C46" s="4">
        <v>56498</v>
      </c>
      <c r="D46" s="4">
        <f t="shared" si="1"/>
        <v>738557</v>
      </c>
      <c r="E46" s="4">
        <v>707065</v>
      </c>
      <c r="F46" s="4">
        <v>15680</v>
      </c>
      <c r="G46" s="4">
        <f t="shared" si="2"/>
        <v>722745</v>
      </c>
      <c r="H46" s="5">
        <f t="shared" si="3"/>
        <v>3.6662517465497855</v>
      </c>
      <c r="I46" s="5">
        <f t="shared" si="4"/>
        <v>-72.246805196644132</v>
      </c>
      <c r="J46" s="6">
        <f t="shared" si="5"/>
        <v>-2.1409315733247398</v>
      </c>
    </row>
    <row r="47" spans="1:10" x14ac:dyDescent="0.25">
      <c r="A47" s="7" t="s">
        <v>42</v>
      </c>
      <c r="B47" s="8">
        <v>880468</v>
      </c>
      <c r="C47" s="8">
        <v>36647</v>
      </c>
      <c r="D47" s="8">
        <f t="shared" si="1"/>
        <v>917115</v>
      </c>
      <c r="E47" s="8">
        <v>1082589</v>
      </c>
      <c r="F47" s="8">
        <v>75028</v>
      </c>
      <c r="G47" s="8">
        <f t="shared" si="2"/>
        <v>1157617</v>
      </c>
      <c r="H47" s="9">
        <f t="shared" si="3"/>
        <v>22.956086990100719</v>
      </c>
      <c r="I47" s="9">
        <f t="shared" si="4"/>
        <v>104.73162878271071</v>
      </c>
      <c r="J47" s="10">
        <f t="shared" si="5"/>
        <v>26.223756017511434</v>
      </c>
    </row>
    <row r="48" spans="1:10" x14ac:dyDescent="0.25">
      <c r="A48" s="11" t="s">
        <v>43</v>
      </c>
      <c r="B48" s="4">
        <v>22674</v>
      </c>
      <c r="C48" s="4">
        <v>0</v>
      </c>
      <c r="D48" s="4">
        <f t="shared" si="1"/>
        <v>22674</v>
      </c>
      <c r="E48" s="4">
        <v>0</v>
      </c>
      <c r="F48" s="4">
        <v>0</v>
      </c>
      <c r="G48" s="4">
        <f t="shared" si="2"/>
        <v>0</v>
      </c>
      <c r="H48" s="5">
        <f t="shared" si="3"/>
        <v>-100</v>
      </c>
      <c r="I48" s="5">
        <f t="shared" si="4"/>
        <v>0</v>
      </c>
      <c r="J48" s="6">
        <f t="shared" si="5"/>
        <v>-100</v>
      </c>
    </row>
    <row r="49" spans="1:10" x14ac:dyDescent="0.25">
      <c r="A49" s="7" t="s">
        <v>44</v>
      </c>
      <c r="B49" s="8">
        <v>78894</v>
      </c>
      <c r="C49" s="8">
        <v>72</v>
      </c>
      <c r="D49" s="8">
        <f t="shared" si="1"/>
        <v>78966</v>
      </c>
      <c r="E49" s="8">
        <v>124565</v>
      </c>
      <c r="F49" s="8">
        <v>432</v>
      </c>
      <c r="G49" s="8">
        <f t="shared" si="2"/>
        <v>124997</v>
      </c>
      <c r="H49" s="9">
        <f t="shared" si="3"/>
        <v>57.889066342180648</v>
      </c>
      <c r="I49" s="9">
        <f t="shared" si="4"/>
        <v>500</v>
      </c>
      <c r="J49" s="10">
        <f t="shared" si="5"/>
        <v>58.292176379707726</v>
      </c>
    </row>
    <row r="50" spans="1:10" x14ac:dyDescent="0.25">
      <c r="A50" s="11" t="s">
        <v>45</v>
      </c>
      <c r="B50" s="4">
        <v>373781</v>
      </c>
      <c r="C50" s="4">
        <v>4085</v>
      </c>
      <c r="D50" s="4">
        <f t="shared" si="1"/>
        <v>377866</v>
      </c>
      <c r="E50" s="4">
        <v>396933</v>
      </c>
      <c r="F50" s="4">
        <v>5071</v>
      </c>
      <c r="G50" s="4">
        <f t="shared" si="2"/>
        <v>402004</v>
      </c>
      <c r="H50" s="5">
        <f t="shared" si="3"/>
        <v>6.1940013002266028</v>
      </c>
      <c r="I50" s="5">
        <f t="shared" si="4"/>
        <v>24.137086903304773</v>
      </c>
      <c r="J50" s="6">
        <f t="shared" si="5"/>
        <v>6.3879788073020594</v>
      </c>
    </row>
    <row r="51" spans="1:10" x14ac:dyDescent="0.25">
      <c r="A51" s="7" t="s">
        <v>46</v>
      </c>
      <c r="B51" s="8">
        <v>501949</v>
      </c>
      <c r="C51" s="8">
        <v>15239</v>
      </c>
      <c r="D51" s="8">
        <f t="shared" si="1"/>
        <v>517188</v>
      </c>
      <c r="E51" s="8">
        <v>590667</v>
      </c>
      <c r="F51" s="8">
        <v>16630</v>
      </c>
      <c r="G51" s="8">
        <f t="shared" si="2"/>
        <v>607297</v>
      </c>
      <c r="H51" s="9">
        <f t="shared" si="3"/>
        <v>17.674704003793217</v>
      </c>
      <c r="I51" s="9">
        <f t="shared" si="4"/>
        <v>9.1278955312028351</v>
      </c>
      <c r="J51" s="10">
        <f t="shared" si="5"/>
        <v>17.422871373659095</v>
      </c>
    </row>
    <row r="52" spans="1:10" x14ac:dyDescent="0.25">
      <c r="A52" s="11" t="s">
        <v>47</v>
      </c>
      <c r="B52" s="4">
        <v>202716</v>
      </c>
      <c r="C52" s="4">
        <v>116</v>
      </c>
      <c r="D52" s="4">
        <f t="shared" si="1"/>
        <v>202832</v>
      </c>
      <c r="E52" s="4">
        <v>285222</v>
      </c>
      <c r="F52" s="4">
        <v>0</v>
      </c>
      <c r="G52" s="4">
        <f t="shared" si="2"/>
        <v>285222</v>
      </c>
      <c r="H52" s="5">
        <f t="shared" si="3"/>
        <v>40.700290060972002</v>
      </c>
      <c r="I52" s="5">
        <f t="shared" si="4"/>
        <v>-100</v>
      </c>
      <c r="J52" s="6">
        <f t="shared" si="5"/>
        <v>40.619823302043066</v>
      </c>
    </row>
    <row r="53" spans="1:10" x14ac:dyDescent="0.25">
      <c r="A53" s="7" t="s">
        <v>48</v>
      </c>
      <c r="B53" s="8">
        <v>60700</v>
      </c>
      <c r="C53" s="8">
        <v>1067</v>
      </c>
      <c r="D53" s="8">
        <f t="shared" si="1"/>
        <v>61767</v>
      </c>
      <c r="E53" s="8">
        <v>75146</v>
      </c>
      <c r="F53" s="8">
        <v>2856</v>
      </c>
      <c r="G53" s="8">
        <f t="shared" si="2"/>
        <v>78002</v>
      </c>
      <c r="H53" s="9">
        <f t="shared" si="3"/>
        <v>23.799011532125206</v>
      </c>
      <c r="I53" s="9">
        <f t="shared" si="4"/>
        <v>167.66635426429241</v>
      </c>
      <c r="J53" s="10">
        <f t="shared" si="5"/>
        <v>26.284261822656113</v>
      </c>
    </row>
    <row r="54" spans="1:10" x14ac:dyDescent="0.25">
      <c r="A54" s="11" t="s">
        <v>49</v>
      </c>
      <c r="B54" s="4">
        <v>13058</v>
      </c>
      <c r="C54" s="4">
        <v>0</v>
      </c>
      <c r="D54" s="4">
        <f t="shared" si="1"/>
        <v>13058</v>
      </c>
      <c r="E54" s="4">
        <v>0</v>
      </c>
      <c r="F54" s="4">
        <v>0</v>
      </c>
      <c r="G54" s="4">
        <f t="shared" si="2"/>
        <v>0</v>
      </c>
      <c r="H54" s="5">
        <f t="shared" si="3"/>
        <v>-100</v>
      </c>
      <c r="I54" s="5">
        <f t="shared" si="4"/>
        <v>0</v>
      </c>
      <c r="J54" s="6">
        <f t="shared" si="5"/>
        <v>-100</v>
      </c>
    </row>
    <row r="55" spans="1:10" x14ac:dyDescent="0.25">
      <c r="A55" s="7" t="s">
        <v>50</v>
      </c>
      <c r="B55" s="8">
        <v>0</v>
      </c>
      <c r="C55" s="8">
        <v>0</v>
      </c>
      <c r="D55" s="8">
        <f t="shared" si="1"/>
        <v>0</v>
      </c>
      <c r="E55" s="8">
        <v>20800</v>
      </c>
      <c r="F55" s="8">
        <v>233</v>
      </c>
      <c r="G55" s="8">
        <f>+E55+F55</f>
        <v>21033</v>
      </c>
      <c r="H55" s="9">
        <f t="shared" si="3"/>
        <v>0</v>
      </c>
      <c r="I55" s="9">
        <f t="shared" si="4"/>
        <v>0</v>
      </c>
      <c r="J55" s="10">
        <f t="shared" si="5"/>
        <v>0</v>
      </c>
    </row>
    <row r="56" spans="1:10" x14ac:dyDescent="0.25">
      <c r="A56" s="11" t="s">
        <v>51</v>
      </c>
      <c r="B56" s="4">
        <v>1063638</v>
      </c>
      <c r="C56" s="4">
        <v>2097</v>
      </c>
      <c r="D56" s="4">
        <f t="shared" si="1"/>
        <v>1065735</v>
      </c>
      <c r="E56" s="4">
        <v>1088174</v>
      </c>
      <c r="F56" s="4">
        <v>2520</v>
      </c>
      <c r="G56" s="4">
        <f t="shared" si="2"/>
        <v>1090694</v>
      </c>
      <c r="H56" s="5">
        <f t="shared" si="3"/>
        <v>2.3067998698805421</v>
      </c>
      <c r="I56" s="5">
        <f t="shared" si="4"/>
        <v>20.171673819742487</v>
      </c>
      <c r="J56" s="6">
        <f t="shared" si="5"/>
        <v>2.3419517985240232</v>
      </c>
    </row>
    <row r="57" spans="1:10" x14ac:dyDescent="0.25">
      <c r="A57" s="7" t="s">
        <v>60</v>
      </c>
      <c r="B57" s="8">
        <v>54306</v>
      </c>
      <c r="C57" s="8">
        <v>13451</v>
      </c>
      <c r="D57" s="8">
        <f t="shared" si="1"/>
        <v>67757</v>
      </c>
      <c r="E57" s="8">
        <v>50965</v>
      </c>
      <c r="F57" s="8">
        <v>21519</v>
      </c>
      <c r="G57" s="8">
        <f t="shared" si="2"/>
        <v>72484</v>
      </c>
      <c r="H57" s="9">
        <f t="shared" si="3"/>
        <v>-6.1521747136596323</v>
      </c>
      <c r="I57" s="9">
        <f t="shared" si="4"/>
        <v>59.98067058211285</v>
      </c>
      <c r="J57" s="10">
        <f t="shared" si="5"/>
        <v>6.9764009622622014</v>
      </c>
    </row>
    <row r="58" spans="1:10" x14ac:dyDescent="0.25">
      <c r="A58" s="11" t="s">
        <v>61</v>
      </c>
      <c r="B58" s="4">
        <v>0</v>
      </c>
      <c r="C58" s="4">
        <v>16540</v>
      </c>
      <c r="D58" s="4">
        <f t="shared" si="1"/>
        <v>16540</v>
      </c>
      <c r="E58" s="4">
        <v>0</v>
      </c>
      <c r="F58" s="4">
        <v>14401</v>
      </c>
      <c r="G58" s="4">
        <f t="shared" si="2"/>
        <v>14401</v>
      </c>
      <c r="H58" s="5">
        <f t="shared" si="3"/>
        <v>0</v>
      </c>
      <c r="I58" s="5">
        <f t="shared" si="4"/>
        <v>-12.932285368802901</v>
      </c>
      <c r="J58" s="6">
        <f t="shared" si="5"/>
        <v>-12.932285368802901</v>
      </c>
    </row>
    <row r="59" spans="1:10" x14ac:dyDescent="0.25">
      <c r="A59" s="12" t="s">
        <v>52</v>
      </c>
      <c r="B59" s="13">
        <f>B60-SUM(B5+B9+B19+B31+B57+B58)</f>
        <v>57203387</v>
      </c>
      <c r="C59" s="13">
        <f t="shared" ref="C59:G59" si="6">C60-SUM(C5+C9+C19+C31+C57+C58)</f>
        <v>48526543</v>
      </c>
      <c r="D59" s="13">
        <f t="shared" si="6"/>
        <v>105729930</v>
      </c>
      <c r="E59" s="13">
        <f t="shared" si="6"/>
        <v>61881395</v>
      </c>
      <c r="F59" s="13">
        <f t="shared" si="6"/>
        <v>57292800</v>
      </c>
      <c r="G59" s="13">
        <f t="shared" si="6"/>
        <v>119174195</v>
      </c>
      <c r="H59" s="14">
        <f t="shared" ref="H59:J60" si="7">+IFERROR(((E59-B59)/B59)*100,0)</f>
        <v>8.177851426874426</v>
      </c>
      <c r="I59" s="14">
        <f t="shared" si="7"/>
        <v>18.064870188671794</v>
      </c>
      <c r="J59" s="14">
        <f t="shared" si="7"/>
        <v>12.715666226204823</v>
      </c>
    </row>
    <row r="60" spans="1:10" x14ac:dyDescent="0.25">
      <c r="A60" s="15" t="s">
        <v>53</v>
      </c>
      <c r="B60" s="16">
        <f>SUM(B4:B58)</f>
        <v>71360664</v>
      </c>
      <c r="C60" s="16">
        <f t="shared" ref="C60:F60" si="8">SUM(C4:C58)</f>
        <v>55606813</v>
      </c>
      <c r="D60" s="16">
        <f t="shared" si="8"/>
        <v>126967477</v>
      </c>
      <c r="E60" s="16">
        <f t="shared" si="8"/>
        <v>77566505</v>
      </c>
      <c r="F60" s="16">
        <f t="shared" si="8"/>
        <v>65499754</v>
      </c>
      <c r="G60" s="16">
        <f>SUM(G4:G58)</f>
        <v>143066259</v>
      </c>
      <c r="H60" s="17">
        <f t="shared" si="7"/>
        <v>8.696445145185308</v>
      </c>
      <c r="I60" s="17">
        <f t="shared" si="7"/>
        <v>17.790879329840394</v>
      </c>
      <c r="J60" s="17">
        <f t="shared" si="7"/>
        <v>12.679453337487361</v>
      </c>
    </row>
    <row r="61" spans="1:10" x14ac:dyDescent="0.25">
      <c r="A61" s="12" t="s">
        <v>64</v>
      </c>
      <c r="B61" s="13"/>
      <c r="C61" s="13"/>
      <c r="D61" s="13">
        <v>346140</v>
      </c>
      <c r="E61" s="13"/>
      <c r="F61" s="13"/>
      <c r="G61" s="13">
        <v>136019</v>
      </c>
      <c r="H61" s="14"/>
      <c r="I61" s="14"/>
      <c r="J61" s="14">
        <f t="shared" ref="J61:J62" si="9">+IFERROR(((G61-D61)/D61)*100,0)</f>
        <v>-60.704050384237597</v>
      </c>
    </row>
    <row r="62" spans="1:10" x14ac:dyDescent="0.25">
      <c r="A62" s="12" t="s">
        <v>65</v>
      </c>
      <c r="B62" s="13"/>
      <c r="C62" s="13"/>
      <c r="D62" s="37">
        <v>30211</v>
      </c>
      <c r="E62" s="13"/>
      <c r="F62" s="13"/>
      <c r="G62" s="13">
        <v>93</v>
      </c>
      <c r="H62" s="14"/>
      <c r="I62" s="14"/>
      <c r="J62" s="14">
        <f t="shared" si="9"/>
        <v>-99.692165105425175</v>
      </c>
    </row>
    <row r="63" spans="1:10" ht="15.75" thickBot="1" x14ac:dyDescent="0.3">
      <c r="A63" s="19" t="s">
        <v>66</v>
      </c>
      <c r="B63" s="20"/>
      <c r="C63" s="20"/>
      <c r="D63" s="20">
        <f>+D61+D62</f>
        <v>376351</v>
      </c>
      <c r="E63" s="20"/>
      <c r="F63" s="20"/>
      <c r="G63" s="20">
        <f>+G61+G62</f>
        <v>136112</v>
      </c>
      <c r="H63" s="65">
        <f>+IFERROR(((G63-D63)/D63)*100,0)</f>
        <v>-63.83376156832319</v>
      </c>
      <c r="I63" s="65"/>
      <c r="J63" s="66"/>
    </row>
    <row r="64" spans="1:10" ht="15.75" thickBot="1" x14ac:dyDescent="0.3">
      <c r="A64" s="22" t="s">
        <v>67</v>
      </c>
      <c r="B64" s="39"/>
      <c r="C64" s="39"/>
      <c r="D64" s="39">
        <f>+D60+D63</f>
        <v>127343828</v>
      </c>
      <c r="E64" s="23"/>
      <c r="F64" s="23"/>
      <c r="G64" s="23">
        <f>+G60+G63</f>
        <v>143202371</v>
      </c>
      <c r="H64" s="69">
        <f>+IFERROR(((G64-D64)/D64)*100,0)</f>
        <v>12.45332675251446</v>
      </c>
      <c r="I64" s="69"/>
      <c r="J64" s="70"/>
    </row>
    <row r="65" spans="1:10" ht="49.5" customHeight="1" x14ac:dyDescent="0.25">
      <c r="A65" s="56" t="s">
        <v>62</v>
      </c>
      <c r="B65" s="56"/>
      <c r="C65" s="56"/>
      <c r="D65" s="56"/>
      <c r="E65" s="56"/>
      <c r="F65" s="56"/>
      <c r="G65" s="56"/>
      <c r="H65" s="56"/>
      <c r="I65" s="56"/>
      <c r="J65" s="56"/>
    </row>
  </sheetData>
  <mergeCells count="8">
    <mergeCell ref="H64:J64"/>
    <mergeCell ref="A65:J65"/>
    <mergeCell ref="A1:J1"/>
    <mergeCell ref="A2:A3"/>
    <mergeCell ref="B2:D2"/>
    <mergeCell ref="E2:G2"/>
    <mergeCell ref="H2:J2"/>
    <mergeCell ref="H63:J63"/>
  </mergeCells>
  <conditionalFormatting sqref="B4:J58">
    <cfRule type="cellIs" dxfId="2"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1"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4"/>
  <sheetViews>
    <sheetView zoomScale="90" zoomScaleNormal="90" workbookViewId="0">
      <selection activeCell="I83" sqref="I83"/>
    </sheetView>
  </sheetViews>
  <sheetFormatPr defaultRowHeight="15" x14ac:dyDescent="0.25"/>
  <cols>
    <col min="1" max="1" width="34" bestFit="1" customWidth="1"/>
    <col min="2" max="10" width="14.28515625" customWidth="1"/>
  </cols>
  <sheetData>
    <row r="1" spans="1:10" ht="24.75" customHeight="1" x14ac:dyDescent="0.25">
      <c r="A1" s="57" t="s">
        <v>68</v>
      </c>
      <c r="B1" s="58"/>
      <c r="C1" s="58"/>
      <c r="D1" s="58"/>
      <c r="E1" s="58"/>
      <c r="F1" s="58"/>
      <c r="G1" s="58"/>
      <c r="H1" s="58"/>
      <c r="I1" s="58"/>
      <c r="J1" s="59"/>
    </row>
    <row r="2" spans="1:10" ht="27" customHeight="1" x14ac:dyDescent="0.25">
      <c r="A2" s="60" t="s">
        <v>1</v>
      </c>
      <c r="B2" s="62" t="s">
        <v>74</v>
      </c>
      <c r="C2" s="62"/>
      <c r="D2" s="62"/>
      <c r="E2" s="62" t="s">
        <v>75</v>
      </c>
      <c r="F2" s="62"/>
      <c r="G2" s="62"/>
      <c r="H2" s="63" t="s">
        <v>72</v>
      </c>
      <c r="I2" s="63"/>
      <c r="J2" s="64"/>
    </row>
    <row r="3" spans="1:10" x14ac:dyDescent="0.25">
      <c r="A3" s="61"/>
      <c r="B3" s="1" t="s">
        <v>2</v>
      </c>
      <c r="C3" s="1" t="s">
        <v>3</v>
      </c>
      <c r="D3" s="1" t="s">
        <v>4</v>
      </c>
      <c r="E3" s="1" t="s">
        <v>2</v>
      </c>
      <c r="F3" s="1" t="s">
        <v>3</v>
      </c>
      <c r="G3" s="1" t="s">
        <v>4</v>
      </c>
      <c r="H3" s="1" t="s">
        <v>2</v>
      </c>
      <c r="I3" s="1" t="s">
        <v>3</v>
      </c>
      <c r="J3" s="2" t="s">
        <v>4</v>
      </c>
    </row>
    <row r="4" spans="1:10" x14ac:dyDescent="0.25">
      <c r="A4" s="24" t="s">
        <v>5</v>
      </c>
      <c r="B4" s="4">
        <v>86961</v>
      </c>
      <c r="C4" s="4">
        <v>205066</v>
      </c>
      <c r="D4" s="4">
        <f>SUM(B4:C4)</f>
        <v>292027</v>
      </c>
      <c r="E4" s="4">
        <v>88331</v>
      </c>
      <c r="F4" s="4">
        <v>216303</v>
      </c>
      <c r="G4" s="4">
        <f>SUM(E4:F4)</f>
        <v>304634</v>
      </c>
      <c r="H4" s="5">
        <f>+IFERROR(((E4-B4)/B4)*100,)</f>
        <v>1.5754188659284045</v>
      </c>
      <c r="I4" s="5">
        <f t="shared" ref="I4:J4" si="0">+IFERROR(((F4-C4)/C4)*100,)</f>
        <v>5.479699218788098</v>
      </c>
      <c r="J4" s="38">
        <f t="shared" si="0"/>
        <v>4.317066572611437</v>
      </c>
    </row>
    <row r="5" spans="1:10" x14ac:dyDescent="0.25">
      <c r="A5" s="25" t="s">
        <v>56</v>
      </c>
      <c r="B5" s="8">
        <v>88843</v>
      </c>
      <c r="C5" s="8">
        <v>50661</v>
      </c>
      <c r="D5" s="8">
        <f t="shared" ref="D5:D58" si="1">SUM(B5:C5)</f>
        <v>139504</v>
      </c>
      <c r="E5" s="8">
        <v>95184</v>
      </c>
      <c r="F5" s="8">
        <v>54500</v>
      </c>
      <c r="G5" s="8">
        <f t="shared" ref="G5:G58" si="2">SUM(E5:F5)</f>
        <v>149684</v>
      </c>
      <c r="H5" s="9">
        <f t="shared" ref="H5:H58" si="3">+IFERROR(((E5-B5)/B5)*100,)</f>
        <v>7.1373096360996371</v>
      </c>
      <c r="I5" s="9">
        <f t="shared" ref="I5:I58" si="4">+IFERROR(((F5-C5)/C5)*100,)</f>
        <v>7.5778212036872548</v>
      </c>
      <c r="J5" s="10">
        <f t="shared" ref="J5:J58" si="5">+IFERROR(((G5-D5)/D5)*100,)</f>
        <v>7.2972817983713734</v>
      </c>
    </row>
    <row r="6" spans="1:10" x14ac:dyDescent="0.25">
      <c r="A6" s="26" t="s">
        <v>6</v>
      </c>
      <c r="B6" s="4">
        <v>57625</v>
      </c>
      <c r="C6" s="4">
        <v>10397</v>
      </c>
      <c r="D6" s="4">
        <f t="shared" si="1"/>
        <v>68022</v>
      </c>
      <c r="E6" s="4">
        <v>65182</v>
      </c>
      <c r="F6" s="4">
        <v>11377</v>
      </c>
      <c r="G6" s="4">
        <f t="shared" si="2"/>
        <v>76559</v>
      </c>
      <c r="H6" s="5">
        <f t="shared" si="3"/>
        <v>13.11409978308026</v>
      </c>
      <c r="I6" s="5">
        <f t="shared" si="4"/>
        <v>9.4257959026642304</v>
      </c>
      <c r="J6" s="6">
        <f t="shared" si="5"/>
        <v>12.550351356913939</v>
      </c>
    </row>
    <row r="7" spans="1:10" x14ac:dyDescent="0.25">
      <c r="A7" s="25" t="s">
        <v>7</v>
      </c>
      <c r="B7" s="8">
        <v>42729</v>
      </c>
      <c r="C7" s="8">
        <v>11055</v>
      </c>
      <c r="D7" s="8">
        <f t="shared" si="1"/>
        <v>53784</v>
      </c>
      <c r="E7" s="8">
        <v>43963</v>
      </c>
      <c r="F7" s="8">
        <v>13050</v>
      </c>
      <c r="G7" s="8">
        <f t="shared" si="2"/>
        <v>57013</v>
      </c>
      <c r="H7" s="9">
        <f t="shared" si="3"/>
        <v>2.8879683587259239</v>
      </c>
      <c r="I7" s="9">
        <f t="shared" si="4"/>
        <v>18.046132971506108</v>
      </c>
      <c r="J7" s="10">
        <f t="shared" si="5"/>
        <v>6.0036442064554514</v>
      </c>
    </row>
    <row r="8" spans="1:10" x14ac:dyDescent="0.25">
      <c r="A8" s="26" t="s">
        <v>8</v>
      </c>
      <c r="B8" s="4">
        <v>31373</v>
      </c>
      <c r="C8" s="4">
        <v>70590</v>
      </c>
      <c r="D8" s="4">
        <f t="shared" si="1"/>
        <v>101963</v>
      </c>
      <c r="E8" s="4">
        <v>33842</v>
      </c>
      <c r="F8" s="4">
        <v>92636</v>
      </c>
      <c r="G8" s="4">
        <f t="shared" si="2"/>
        <v>126478</v>
      </c>
      <c r="H8" s="5">
        <f t="shared" si="3"/>
        <v>7.8698243712746629</v>
      </c>
      <c r="I8" s="5">
        <f t="shared" si="4"/>
        <v>31.231052557019407</v>
      </c>
      <c r="J8" s="6">
        <f t="shared" si="5"/>
        <v>24.043035218657749</v>
      </c>
    </row>
    <row r="9" spans="1:10" x14ac:dyDescent="0.25">
      <c r="A9" s="25" t="s">
        <v>57</v>
      </c>
      <c r="B9" s="8">
        <v>2235</v>
      </c>
      <c r="C9" s="8">
        <v>1424</v>
      </c>
      <c r="D9" s="8">
        <f t="shared" si="1"/>
        <v>3659</v>
      </c>
      <c r="E9" s="8">
        <v>2866</v>
      </c>
      <c r="F9" s="8">
        <v>2746</v>
      </c>
      <c r="G9" s="8">
        <f t="shared" si="2"/>
        <v>5612</v>
      </c>
      <c r="H9" s="9">
        <f t="shared" si="3"/>
        <v>28.232662192393736</v>
      </c>
      <c r="I9" s="9">
        <f t="shared" si="4"/>
        <v>92.837078651685388</v>
      </c>
      <c r="J9" s="10">
        <f t="shared" si="5"/>
        <v>53.375239136376059</v>
      </c>
    </row>
    <row r="10" spans="1:10" x14ac:dyDescent="0.25">
      <c r="A10" s="26" t="s">
        <v>9</v>
      </c>
      <c r="B10" s="4">
        <v>6795</v>
      </c>
      <c r="C10" s="4">
        <v>9077</v>
      </c>
      <c r="D10" s="4">
        <f t="shared" si="1"/>
        <v>15872</v>
      </c>
      <c r="E10" s="4">
        <v>7495</v>
      </c>
      <c r="F10" s="4">
        <v>11812</v>
      </c>
      <c r="G10" s="4">
        <f t="shared" si="2"/>
        <v>19307</v>
      </c>
      <c r="H10" s="5">
        <f t="shared" si="3"/>
        <v>10.301692420897719</v>
      </c>
      <c r="I10" s="5">
        <f t="shared" si="4"/>
        <v>30.131100583893357</v>
      </c>
      <c r="J10" s="6">
        <f t="shared" si="5"/>
        <v>21.641885080645164</v>
      </c>
    </row>
    <row r="11" spans="1:10" x14ac:dyDescent="0.25">
      <c r="A11" s="25" t="s">
        <v>10</v>
      </c>
      <c r="B11" s="8">
        <v>11870</v>
      </c>
      <c r="C11" s="8">
        <v>4444</v>
      </c>
      <c r="D11" s="8">
        <f t="shared" si="1"/>
        <v>16314</v>
      </c>
      <c r="E11" s="8">
        <v>12794</v>
      </c>
      <c r="F11" s="8">
        <v>6956</v>
      </c>
      <c r="G11" s="8">
        <f t="shared" si="2"/>
        <v>19750</v>
      </c>
      <c r="H11" s="9">
        <f t="shared" si="3"/>
        <v>7.784330244313395</v>
      </c>
      <c r="I11" s="9">
        <f t="shared" si="4"/>
        <v>56.525652565256522</v>
      </c>
      <c r="J11" s="10">
        <f t="shared" si="5"/>
        <v>21.061664827755301</v>
      </c>
    </row>
    <row r="12" spans="1:10" x14ac:dyDescent="0.25">
      <c r="A12" s="26" t="s">
        <v>11</v>
      </c>
      <c r="B12" s="4">
        <v>21466</v>
      </c>
      <c r="C12" s="4">
        <v>3633</v>
      </c>
      <c r="D12" s="4">
        <f t="shared" si="1"/>
        <v>25099</v>
      </c>
      <c r="E12" s="4">
        <v>21039</v>
      </c>
      <c r="F12" s="4">
        <v>3333</v>
      </c>
      <c r="G12" s="4">
        <f t="shared" si="2"/>
        <v>24372</v>
      </c>
      <c r="H12" s="5">
        <f t="shared" si="3"/>
        <v>-1.9891922109382281</v>
      </c>
      <c r="I12" s="5">
        <f t="shared" si="4"/>
        <v>-8.2576383154417847</v>
      </c>
      <c r="J12" s="6">
        <f t="shared" si="5"/>
        <v>-2.8965297422208058</v>
      </c>
    </row>
    <row r="13" spans="1:10" x14ac:dyDescent="0.25">
      <c r="A13" s="25" t="s">
        <v>12</v>
      </c>
      <c r="B13" s="8">
        <v>16512</v>
      </c>
      <c r="C13" s="8">
        <v>1144</v>
      </c>
      <c r="D13" s="8">
        <f t="shared" si="1"/>
        <v>17656</v>
      </c>
      <c r="E13" s="8">
        <v>16212</v>
      </c>
      <c r="F13" s="8">
        <v>1686</v>
      </c>
      <c r="G13" s="8">
        <f t="shared" si="2"/>
        <v>17898</v>
      </c>
      <c r="H13" s="9">
        <f t="shared" si="3"/>
        <v>-1.8168604651162792</v>
      </c>
      <c r="I13" s="9">
        <f t="shared" si="4"/>
        <v>47.37762237762238</v>
      </c>
      <c r="J13" s="10">
        <f t="shared" si="5"/>
        <v>1.3706388763026733</v>
      </c>
    </row>
    <row r="14" spans="1:10" x14ac:dyDescent="0.25">
      <c r="A14" s="26" t="s">
        <v>13</v>
      </c>
      <c r="B14" s="4">
        <v>5346</v>
      </c>
      <c r="C14" s="4">
        <v>65</v>
      </c>
      <c r="D14" s="4">
        <f t="shared" si="1"/>
        <v>5411</v>
      </c>
      <c r="E14" s="4">
        <v>5786</v>
      </c>
      <c r="F14" s="4">
        <v>44</v>
      </c>
      <c r="G14" s="4">
        <f t="shared" si="2"/>
        <v>5830</v>
      </c>
      <c r="H14" s="5">
        <f t="shared" si="3"/>
        <v>8.2304526748971192</v>
      </c>
      <c r="I14" s="5">
        <f t="shared" si="4"/>
        <v>-32.307692307692307</v>
      </c>
      <c r="J14" s="6">
        <f t="shared" si="5"/>
        <v>7.743485492515247</v>
      </c>
    </row>
    <row r="15" spans="1:10" x14ac:dyDescent="0.25">
      <c r="A15" s="25" t="s">
        <v>14</v>
      </c>
      <c r="B15" s="8">
        <v>9764</v>
      </c>
      <c r="C15" s="8">
        <v>1162</v>
      </c>
      <c r="D15" s="8">
        <f t="shared" si="1"/>
        <v>10926</v>
      </c>
      <c r="E15" s="8">
        <v>10568</v>
      </c>
      <c r="F15" s="8">
        <v>1266</v>
      </c>
      <c r="G15" s="8">
        <f t="shared" si="2"/>
        <v>11834</v>
      </c>
      <c r="H15" s="9">
        <f t="shared" si="3"/>
        <v>8.2343301925440393</v>
      </c>
      <c r="I15" s="9">
        <f t="shared" si="4"/>
        <v>8.9500860585197941</v>
      </c>
      <c r="J15" s="10">
        <f t="shared" si="5"/>
        <v>8.3104521325279155</v>
      </c>
    </row>
    <row r="16" spans="1:10" x14ac:dyDescent="0.25">
      <c r="A16" s="26" t="s">
        <v>15</v>
      </c>
      <c r="B16" s="4">
        <v>1071</v>
      </c>
      <c r="C16" s="4">
        <v>14</v>
      </c>
      <c r="D16" s="4">
        <f t="shared" si="1"/>
        <v>1085</v>
      </c>
      <c r="E16" s="4">
        <v>1288</v>
      </c>
      <c r="F16" s="4">
        <v>27</v>
      </c>
      <c r="G16" s="4">
        <f t="shared" si="2"/>
        <v>1315</v>
      </c>
      <c r="H16" s="5">
        <f t="shared" si="3"/>
        <v>20.261437908496731</v>
      </c>
      <c r="I16" s="5">
        <f t="shared" si="4"/>
        <v>92.857142857142861</v>
      </c>
      <c r="J16" s="6">
        <f t="shared" si="5"/>
        <v>21.198156682027651</v>
      </c>
    </row>
    <row r="17" spans="1:10" x14ac:dyDescent="0.25">
      <c r="A17" s="25" t="s">
        <v>16</v>
      </c>
      <c r="B17" s="8">
        <v>1233</v>
      </c>
      <c r="C17" s="8">
        <v>2</v>
      </c>
      <c r="D17" s="8">
        <f t="shared" si="1"/>
        <v>1235</v>
      </c>
      <c r="E17" s="8">
        <v>1454</v>
      </c>
      <c r="F17" s="8">
        <v>8</v>
      </c>
      <c r="G17" s="8">
        <f t="shared" si="2"/>
        <v>1462</v>
      </c>
      <c r="H17" s="9">
        <f t="shared" si="3"/>
        <v>17.923763179237632</v>
      </c>
      <c r="I17" s="9">
        <f t="shared" si="4"/>
        <v>300</v>
      </c>
      <c r="J17" s="10">
        <f t="shared" si="5"/>
        <v>18.380566801619434</v>
      </c>
    </row>
    <row r="18" spans="1:10" x14ac:dyDescent="0.25">
      <c r="A18" s="26" t="s">
        <v>17</v>
      </c>
      <c r="B18" s="4">
        <v>912</v>
      </c>
      <c r="C18" s="4">
        <v>45</v>
      </c>
      <c r="D18" s="4">
        <f t="shared" si="1"/>
        <v>957</v>
      </c>
      <c r="E18" s="4">
        <v>805</v>
      </c>
      <c r="F18" s="4">
        <v>42</v>
      </c>
      <c r="G18" s="4">
        <f t="shared" si="2"/>
        <v>847</v>
      </c>
      <c r="H18" s="5">
        <f t="shared" si="3"/>
        <v>-11.732456140350877</v>
      </c>
      <c r="I18" s="5">
        <f t="shared" si="4"/>
        <v>-6.666666666666667</v>
      </c>
      <c r="J18" s="6">
        <f t="shared" si="5"/>
        <v>-11.494252873563218</v>
      </c>
    </row>
    <row r="19" spans="1:10" x14ac:dyDescent="0.25">
      <c r="A19" s="25" t="s">
        <v>58</v>
      </c>
      <c r="B19" s="8">
        <v>0</v>
      </c>
      <c r="C19" s="8">
        <v>0</v>
      </c>
      <c r="D19" s="8"/>
      <c r="E19" s="8">
        <v>0</v>
      </c>
      <c r="F19" s="8">
        <v>0</v>
      </c>
      <c r="G19" s="8"/>
      <c r="H19" s="9">
        <f t="shared" si="3"/>
        <v>0</v>
      </c>
      <c r="I19" s="9">
        <f t="shared" si="4"/>
        <v>0</v>
      </c>
      <c r="J19" s="10">
        <f t="shared" si="5"/>
        <v>0</v>
      </c>
    </row>
    <row r="20" spans="1:10" x14ac:dyDescent="0.25">
      <c r="A20" s="26" t="s">
        <v>18</v>
      </c>
      <c r="B20" s="4">
        <v>1998</v>
      </c>
      <c r="C20" s="4">
        <v>49</v>
      </c>
      <c r="D20" s="4">
        <f t="shared" si="1"/>
        <v>2047</v>
      </c>
      <c r="E20" s="4">
        <v>2742</v>
      </c>
      <c r="F20" s="4">
        <v>114</v>
      </c>
      <c r="G20" s="4">
        <f t="shared" si="2"/>
        <v>2856</v>
      </c>
      <c r="H20" s="5">
        <f t="shared" si="3"/>
        <v>37.237237237237238</v>
      </c>
      <c r="I20" s="5">
        <f t="shared" si="4"/>
        <v>132.65306122448979</v>
      </c>
      <c r="J20" s="6">
        <f t="shared" si="5"/>
        <v>39.52125061064973</v>
      </c>
    </row>
    <row r="21" spans="1:10" x14ac:dyDescent="0.25">
      <c r="A21" s="25" t="s">
        <v>19</v>
      </c>
      <c r="B21" s="8">
        <v>0</v>
      </c>
      <c r="C21" s="8">
        <v>0</v>
      </c>
      <c r="D21" s="8"/>
      <c r="E21" s="8">
        <v>0</v>
      </c>
      <c r="F21" s="8">
        <v>0</v>
      </c>
      <c r="G21" s="8"/>
      <c r="H21" s="9">
        <f t="shared" si="3"/>
        <v>0</v>
      </c>
      <c r="I21" s="9">
        <f t="shared" si="4"/>
        <v>0</v>
      </c>
      <c r="J21" s="10">
        <f t="shared" si="5"/>
        <v>0</v>
      </c>
    </row>
    <row r="22" spans="1:10" x14ac:dyDescent="0.25">
      <c r="A22" s="26" t="s">
        <v>20</v>
      </c>
      <c r="B22" s="4">
        <v>1992</v>
      </c>
      <c r="C22" s="4">
        <v>15</v>
      </c>
      <c r="D22" s="4">
        <f t="shared" si="1"/>
        <v>2007</v>
      </c>
      <c r="E22" s="4">
        <v>2988</v>
      </c>
      <c r="F22" s="4">
        <v>21</v>
      </c>
      <c r="G22" s="4">
        <f t="shared" si="2"/>
        <v>3009</v>
      </c>
      <c r="H22" s="5">
        <f t="shared" si="3"/>
        <v>50</v>
      </c>
      <c r="I22" s="5">
        <f t="shared" si="4"/>
        <v>40</v>
      </c>
      <c r="J22" s="6">
        <f t="shared" si="5"/>
        <v>49.925261584454411</v>
      </c>
    </row>
    <row r="23" spans="1:10" x14ac:dyDescent="0.25">
      <c r="A23" s="25" t="s">
        <v>21</v>
      </c>
      <c r="B23" s="8">
        <v>768</v>
      </c>
      <c r="C23" s="8">
        <v>6</v>
      </c>
      <c r="D23" s="8">
        <f t="shared" si="1"/>
        <v>774</v>
      </c>
      <c r="E23" s="8">
        <v>1016</v>
      </c>
      <c r="F23" s="8">
        <v>3</v>
      </c>
      <c r="G23" s="8">
        <f t="shared" si="2"/>
        <v>1019</v>
      </c>
      <c r="H23" s="9">
        <f t="shared" si="3"/>
        <v>32.291666666666671</v>
      </c>
      <c r="I23" s="9">
        <f t="shared" si="4"/>
        <v>-50</v>
      </c>
      <c r="J23" s="10">
        <f t="shared" si="5"/>
        <v>31.653746770025844</v>
      </c>
    </row>
    <row r="24" spans="1:10" x14ac:dyDescent="0.25">
      <c r="A24" s="26" t="s">
        <v>22</v>
      </c>
      <c r="B24" s="4">
        <v>1051</v>
      </c>
      <c r="C24" s="4">
        <v>143</v>
      </c>
      <c r="D24" s="4">
        <f t="shared" si="1"/>
        <v>1194</v>
      </c>
      <c r="E24" s="4">
        <v>1226</v>
      </c>
      <c r="F24" s="4">
        <v>167</v>
      </c>
      <c r="G24" s="4">
        <f t="shared" si="2"/>
        <v>1393</v>
      </c>
      <c r="H24" s="5">
        <f t="shared" si="3"/>
        <v>16.650808753568029</v>
      </c>
      <c r="I24" s="5">
        <f t="shared" si="4"/>
        <v>16.783216783216783</v>
      </c>
      <c r="J24" s="6">
        <f t="shared" si="5"/>
        <v>16.666666666666664</v>
      </c>
    </row>
    <row r="25" spans="1:10" x14ac:dyDescent="0.25">
      <c r="A25" s="25" t="s">
        <v>23</v>
      </c>
      <c r="B25" s="8">
        <v>777</v>
      </c>
      <c r="C25" s="8">
        <v>73</v>
      </c>
      <c r="D25" s="8">
        <f t="shared" si="1"/>
        <v>850</v>
      </c>
      <c r="E25" s="8">
        <v>1176</v>
      </c>
      <c r="F25" s="8">
        <v>68</v>
      </c>
      <c r="G25" s="8">
        <f t="shared" si="2"/>
        <v>1244</v>
      </c>
      <c r="H25" s="9">
        <f t="shared" si="3"/>
        <v>51.351351351351347</v>
      </c>
      <c r="I25" s="9">
        <f t="shared" si="4"/>
        <v>-6.8493150684931505</v>
      </c>
      <c r="J25" s="10">
        <f t="shared" si="5"/>
        <v>46.352941176470587</v>
      </c>
    </row>
    <row r="26" spans="1:10" x14ac:dyDescent="0.25">
      <c r="A26" s="26" t="s">
        <v>24</v>
      </c>
      <c r="B26" s="4">
        <v>0</v>
      </c>
      <c r="C26" s="4">
        <v>0</v>
      </c>
      <c r="D26" s="4"/>
      <c r="E26" s="4">
        <v>0</v>
      </c>
      <c r="F26" s="4">
        <v>0</v>
      </c>
      <c r="G26" s="4">
        <f t="shared" si="2"/>
        <v>0</v>
      </c>
      <c r="H26" s="5">
        <f t="shared" si="3"/>
        <v>0</v>
      </c>
      <c r="I26" s="5">
        <f t="shared" si="4"/>
        <v>0</v>
      </c>
      <c r="J26" s="6">
        <f t="shared" si="5"/>
        <v>0</v>
      </c>
    </row>
    <row r="27" spans="1:10" x14ac:dyDescent="0.25">
      <c r="A27" s="25" t="s">
        <v>25</v>
      </c>
      <c r="B27" s="8">
        <v>2656</v>
      </c>
      <c r="C27" s="8">
        <v>385</v>
      </c>
      <c r="D27" s="8">
        <f t="shared" si="1"/>
        <v>3041</v>
      </c>
      <c r="E27" s="8">
        <v>2689</v>
      </c>
      <c r="F27" s="8">
        <v>416</v>
      </c>
      <c r="G27" s="8">
        <f t="shared" si="2"/>
        <v>3105</v>
      </c>
      <c r="H27" s="9">
        <f t="shared" si="3"/>
        <v>1.2424698795180722</v>
      </c>
      <c r="I27" s="9">
        <f t="shared" si="4"/>
        <v>8.0519480519480524</v>
      </c>
      <c r="J27" s="10">
        <f t="shared" si="5"/>
        <v>2.1045708648470898</v>
      </c>
    </row>
    <row r="28" spans="1:10" x14ac:dyDescent="0.25">
      <c r="A28" s="26" t="s">
        <v>26</v>
      </c>
      <c r="B28" s="4">
        <v>8067</v>
      </c>
      <c r="C28" s="4">
        <v>385</v>
      </c>
      <c r="D28" s="4">
        <f t="shared" si="1"/>
        <v>8452</v>
      </c>
      <c r="E28" s="4">
        <v>8861</v>
      </c>
      <c r="F28" s="4">
        <v>253</v>
      </c>
      <c r="G28" s="4">
        <f t="shared" si="2"/>
        <v>9114</v>
      </c>
      <c r="H28" s="5">
        <f t="shared" si="3"/>
        <v>9.8425684889054175</v>
      </c>
      <c r="I28" s="5">
        <f t="shared" si="4"/>
        <v>-34.285714285714285</v>
      </c>
      <c r="J28" s="6">
        <f t="shared" si="5"/>
        <v>7.8324656885944162</v>
      </c>
    </row>
    <row r="29" spans="1:10" x14ac:dyDescent="0.25">
      <c r="A29" s="25" t="s">
        <v>27</v>
      </c>
      <c r="B29" s="8">
        <v>4152</v>
      </c>
      <c r="C29" s="8">
        <v>138</v>
      </c>
      <c r="D29" s="8">
        <f t="shared" si="1"/>
        <v>4290</v>
      </c>
      <c r="E29" s="8">
        <v>4366</v>
      </c>
      <c r="F29" s="8">
        <v>182</v>
      </c>
      <c r="G29" s="8">
        <f t="shared" si="2"/>
        <v>4548</v>
      </c>
      <c r="H29" s="9">
        <f t="shared" si="3"/>
        <v>5.1541425818882463</v>
      </c>
      <c r="I29" s="9">
        <f t="shared" si="4"/>
        <v>31.884057971014489</v>
      </c>
      <c r="J29" s="10">
        <f t="shared" si="5"/>
        <v>6.0139860139860142</v>
      </c>
    </row>
    <row r="30" spans="1:10" x14ac:dyDescent="0.25">
      <c r="A30" s="26" t="s">
        <v>28</v>
      </c>
      <c r="B30" s="4">
        <v>1850</v>
      </c>
      <c r="C30" s="4">
        <v>8</v>
      </c>
      <c r="D30" s="4">
        <f t="shared" si="1"/>
        <v>1858</v>
      </c>
      <c r="E30" s="4">
        <v>2142</v>
      </c>
      <c r="F30" s="4">
        <v>2</v>
      </c>
      <c r="G30" s="4">
        <f t="shared" si="2"/>
        <v>2144</v>
      </c>
      <c r="H30" s="5">
        <f t="shared" si="3"/>
        <v>15.783783783783784</v>
      </c>
      <c r="I30" s="5">
        <f t="shared" si="4"/>
        <v>-75</v>
      </c>
      <c r="J30" s="6">
        <f t="shared" si="5"/>
        <v>15.392895586652314</v>
      </c>
    </row>
    <row r="31" spans="1:10" x14ac:dyDescent="0.25">
      <c r="A31" s="25" t="s">
        <v>59</v>
      </c>
      <c r="B31" s="8">
        <v>14</v>
      </c>
      <c r="C31" s="8">
        <v>385</v>
      </c>
      <c r="D31" s="8">
        <f t="shared" si="1"/>
        <v>399</v>
      </c>
      <c r="E31" s="8">
        <v>12</v>
      </c>
      <c r="F31" s="8">
        <v>497</v>
      </c>
      <c r="G31" s="8">
        <f t="shared" si="2"/>
        <v>509</v>
      </c>
      <c r="H31" s="9">
        <f t="shared" si="3"/>
        <v>-14.285714285714285</v>
      </c>
      <c r="I31" s="9">
        <f t="shared" si="4"/>
        <v>29.09090909090909</v>
      </c>
      <c r="J31" s="10">
        <f t="shared" si="5"/>
        <v>27.56892230576441</v>
      </c>
    </row>
    <row r="32" spans="1:10" x14ac:dyDescent="0.25">
      <c r="A32" s="26" t="s">
        <v>73</v>
      </c>
      <c r="B32" s="4">
        <v>725</v>
      </c>
      <c r="C32" s="4">
        <v>0</v>
      </c>
      <c r="D32" s="4">
        <f t="shared" si="1"/>
        <v>725</v>
      </c>
      <c r="E32" s="4">
        <v>820</v>
      </c>
      <c r="F32" s="4">
        <v>0</v>
      </c>
      <c r="G32" s="4">
        <f t="shared" si="2"/>
        <v>820</v>
      </c>
      <c r="H32" s="5">
        <f t="shared" si="3"/>
        <v>13.103448275862069</v>
      </c>
      <c r="I32" s="5">
        <f t="shared" si="4"/>
        <v>0</v>
      </c>
      <c r="J32" s="6">
        <f t="shared" si="5"/>
        <v>13.103448275862069</v>
      </c>
    </row>
    <row r="33" spans="1:10" x14ac:dyDescent="0.25">
      <c r="A33" s="25" t="s">
        <v>29</v>
      </c>
      <c r="B33" s="8">
        <v>4346</v>
      </c>
      <c r="C33" s="8">
        <v>1550</v>
      </c>
      <c r="D33" s="8">
        <f t="shared" si="1"/>
        <v>5896</v>
      </c>
      <c r="E33" s="8">
        <v>4617</v>
      </c>
      <c r="F33" s="8">
        <v>1450</v>
      </c>
      <c r="G33" s="8">
        <f t="shared" si="2"/>
        <v>6067</v>
      </c>
      <c r="H33" s="9">
        <f t="shared" si="3"/>
        <v>6.2356189599631842</v>
      </c>
      <c r="I33" s="9">
        <f t="shared" si="4"/>
        <v>-6.4516129032258061</v>
      </c>
      <c r="J33" s="10">
        <f t="shared" si="5"/>
        <v>2.900271370420624</v>
      </c>
    </row>
    <row r="34" spans="1:10" x14ac:dyDescent="0.25">
      <c r="A34" s="26" t="s">
        <v>71</v>
      </c>
      <c r="B34" s="4">
        <v>956</v>
      </c>
      <c r="C34" s="4">
        <v>0</v>
      </c>
      <c r="D34" s="4">
        <f t="shared" si="1"/>
        <v>956</v>
      </c>
      <c r="E34" s="4">
        <v>1303</v>
      </c>
      <c r="F34" s="4">
        <v>0</v>
      </c>
      <c r="G34" s="4">
        <f t="shared" si="2"/>
        <v>1303</v>
      </c>
      <c r="H34" s="5">
        <f t="shared" si="3"/>
        <v>36.297071129707113</v>
      </c>
      <c r="I34" s="5">
        <f t="shared" si="4"/>
        <v>0</v>
      </c>
      <c r="J34" s="6">
        <f t="shared" si="5"/>
        <v>36.297071129707113</v>
      </c>
    </row>
    <row r="35" spans="1:10" x14ac:dyDescent="0.25">
      <c r="A35" s="25" t="s">
        <v>30</v>
      </c>
      <c r="B35" s="8">
        <v>431</v>
      </c>
      <c r="C35" s="8">
        <v>415</v>
      </c>
      <c r="D35" s="8">
        <f t="shared" si="1"/>
        <v>846</v>
      </c>
      <c r="E35" s="8">
        <v>446</v>
      </c>
      <c r="F35" s="8">
        <v>397</v>
      </c>
      <c r="G35" s="8">
        <f t="shared" si="2"/>
        <v>843</v>
      </c>
      <c r="H35" s="9">
        <f t="shared" si="3"/>
        <v>3.4802784222737819</v>
      </c>
      <c r="I35" s="9">
        <f t="shared" si="4"/>
        <v>-4.3373493975903612</v>
      </c>
      <c r="J35" s="10">
        <f t="shared" si="5"/>
        <v>-0.3546099290780142</v>
      </c>
    </row>
    <row r="36" spans="1:10" x14ac:dyDescent="0.25">
      <c r="A36" s="26" t="s">
        <v>31</v>
      </c>
      <c r="B36" s="4">
        <v>1392</v>
      </c>
      <c r="C36" s="4">
        <v>14</v>
      </c>
      <c r="D36" s="4">
        <f t="shared" si="1"/>
        <v>1406</v>
      </c>
      <c r="E36" s="4">
        <v>1612</v>
      </c>
      <c r="F36" s="4">
        <v>8</v>
      </c>
      <c r="G36" s="4">
        <f t="shared" si="2"/>
        <v>1620</v>
      </c>
      <c r="H36" s="5">
        <f t="shared" si="3"/>
        <v>15.804597701149426</v>
      </c>
      <c r="I36" s="5">
        <f t="shared" si="4"/>
        <v>-42.857142857142854</v>
      </c>
      <c r="J36" s="6">
        <f t="shared" si="5"/>
        <v>15.220483641536273</v>
      </c>
    </row>
    <row r="37" spans="1:10" x14ac:dyDescent="0.25">
      <c r="A37" s="25" t="s">
        <v>32</v>
      </c>
      <c r="B37" s="8">
        <v>2361</v>
      </c>
      <c r="C37" s="8">
        <v>0</v>
      </c>
      <c r="D37" s="8">
        <f t="shared" si="1"/>
        <v>2361</v>
      </c>
      <c r="E37" s="8">
        <v>2474</v>
      </c>
      <c r="F37" s="8">
        <v>0</v>
      </c>
      <c r="G37" s="8">
        <f t="shared" si="2"/>
        <v>2474</v>
      </c>
      <c r="H37" s="9">
        <f t="shared" si="3"/>
        <v>4.7861075815332486</v>
      </c>
      <c r="I37" s="9">
        <f t="shared" si="4"/>
        <v>0</v>
      </c>
      <c r="J37" s="10">
        <f t="shared" si="5"/>
        <v>4.7861075815332486</v>
      </c>
    </row>
    <row r="38" spans="1:10" x14ac:dyDescent="0.25">
      <c r="A38" s="26" t="s">
        <v>33</v>
      </c>
      <c r="B38" s="4">
        <v>449</v>
      </c>
      <c r="C38" s="4">
        <v>11</v>
      </c>
      <c r="D38" s="4">
        <f t="shared" si="1"/>
        <v>460</v>
      </c>
      <c r="E38" s="4">
        <v>543</v>
      </c>
      <c r="F38" s="4">
        <v>17</v>
      </c>
      <c r="G38" s="4">
        <f t="shared" si="2"/>
        <v>560</v>
      </c>
      <c r="H38" s="5">
        <f t="shared" si="3"/>
        <v>20.935412026726059</v>
      </c>
      <c r="I38" s="5">
        <f t="shared" si="4"/>
        <v>54.54545454545454</v>
      </c>
      <c r="J38" s="6">
        <f t="shared" si="5"/>
        <v>21.739130434782609</v>
      </c>
    </row>
    <row r="39" spans="1:10" x14ac:dyDescent="0.25">
      <c r="A39" s="25" t="s">
        <v>34</v>
      </c>
      <c r="B39" s="8">
        <v>8292</v>
      </c>
      <c r="C39" s="8">
        <v>1378</v>
      </c>
      <c r="D39" s="8">
        <f t="shared" si="1"/>
        <v>9670</v>
      </c>
      <c r="E39" s="8">
        <v>7718</v>
      </c>
      <c r="F39" s="8">
        <v>1615</v>
      </c>
      <c r="G39" s="8">
        <f t="shared" si="2"/>
        <v>9333</v>
      </c>
      <c r="H39" s="9">
        <f t="shared" si="3"/>
        <v>-6.9223347805113358</v>
      </c>
      <c r="I39" s="9">
        <f t="shared" si="4"/>
        <v>17.198838896952104</v>
      </c>
      <c r="J39" s="10">
        <f t="shared" si="5"/>
        <v>-3.4850051706308172</v>
      </c>
    </row>
    <row r="40" spans="1:10" x14ac:dyDescent="0.25">
      <c r="A40" s="26" t="s">
        <v>35</v>
      </c>
      <c r="B40" s="4">
        <v>203</v>
      </c>
      <c r="C40" s="4">
        <v>8</v>
      </c>
      <c r="D40" s="4">
        <f t="shared" si="1"/>
        <v>211</v>
      </c>
      <c r="E40" s="4">
        <v>210</v>
      </c>
      <c r="F40" s="4">
        <v>18</v>
      </c>
      <c r="G40" s="4">
        <f t="shared" si="2"/>
        <v>228</v>
      </c>
      <c r="H40" s="5">
        <f t="shared" si="3"/>
        <v>3.4482758620689653</v>
      </c>
      <c r="I40" s="5">
        <f t="shared" si="4"/>
        <v>125</v>
      </c>
      <c r="J40" s="6">
        <f t="shared" si="5"/>
        <v>8.0568720379146921</v>
      </c>
    </row>
    <row r="41" spans="1:10" x14ac:dyDescent="0.25">
      <c r="A41" s="25" t="s">
        <v>36</v>
      </c>
      <c r="B41" s="8">
        <v>5177</v>
      </c>
      <c r="C41" s="8">
        <v>495</v>
      </c>
      <c r="D41" s="8">
        <f t="shared" si="1"/>
        <v>5672</v>
      </c>
      <c r="E41" s="8">
        <v>4918</v>
      </c>
      <c r="F41" s="8">
        <v>717</v>
      </c>
      <c r="G41" s="8">
        <f t="shared" si="2"/>
        <v>5635</v>
      </c>
      <c r="H41" s="9">
        <f t="shared" si="3"/>
        <v>-5.0028974309445626</v>
      </c>
      <c r="I41" s="9">
        <f t="shared" si="4"/>
        <v>44.848484848484851</v>
      </c>
      <c r="J41" s="10">
        <f t="shared" si="5"/>
        <v>-0.65232722143864597</v>
      </c>
    </row>
    <row r="42" spans="1:10" x14ac:dyDescent="0.25">
      <c r="A42" s="26" t="s">
        <v>37</v>
      </c>
      <c r="B42" s="4">
        <v>3644</v>
      </c>
      <c r="C42" s="4">
        <v>47</v>
      </c>
      <c r="D42" s="4">
        <f t="shared" si="1"/>
        <v>3691</v>
      </c>
      <c r="E42" s="4">
        <v>3837</v>
      </c>
      <c r="F42" s="4">
        <v>68</v>
      </c>
      <c r="G42" s="4">
        <f t="shared" si="2"/>
        <v>3905</v>
      </c>
      <c r="H42" s="5">
        <f t="shared" si="3"/>
        <v>5.2963776070252466</v>
      </c>
      <c r="I42" s="5">
        <f t="shared" si="4"/>
        <v>44.680851063829785</v>
      </c>
      <c r="J42" s="6">
        <f t="shared" si="5"/>
        <v>5.7978867515578436</v>
      </c>
    </row>
    <row r="43" spans="1:10" x14ac:dyDescent="0.25">
      <c r="A43" s="25" t="s">
        <v>38</v>
      </c>
      <c r="B43" s="8">
        <v>2746</v>
      </c>
      <c r="C43" s="8">
        <v>21</v>
      </c>
      <c r="D43" s="8">
        <f t="shared" si="1"/>
        <v>2767</v>
      </c>
      <c r="E43" s="8">
        <v>3076</v>
      </c>
      <c r="F43" s="8">
        <v>60</v>
      </c>
      <c r="G43" s="8">
        <f t="shared" si="2"/>
        <v>3136</v>
      </c>
      <c r="H43" s="9">
        <f t="shared" si="3"/>
        <v>12.017479970866715</v>
      </c>
      <c r="I43" s="9">
        <f t="shared" si="4"/>
        <v>185.71428571428572</v>
      </c>
      <c r="J43" s="10">
        <f t="shared" si="5"/>
        <v>13.335742681604627</v>
      </c>
    </row>
    <row r="44" spans="1:10" x14ac:dyDescent="0.25">
      <c r="A44" s="26" t="s">
        <v>39</v>
      </c>
      <c r="B44" s="4">
        <v>1697</v>
      </c>
      <c r="C44" s="4">
        <v>5</v>
      </c>
      <c r="D44" s="4">
        <f t="shared" si="1"/>
        <v>1702</v>
      </c>
      <c r="E44" s="4">
        <v>1963</v>
      </c>
      <c r="F44" s="4">
        <v>11</v>
      </c>
      <c r="G44" s="4">
        <f t="shared" si="2"/>
        <v>1974</v>
      </c>
      <c r="H44" s="5">
        <f t="shared" si="3"/>
        <v>15.67472009428403</v>
      </c>
      <c r="I44" s="5">
        <f t="shared" si="4"/>
        <v>120</v>
      </c>
      <c r="J44" s="6">
        <f t="shared" si="5"/>
        <v>15.981198589894241</v>
      </c>
    </row>
    <row r="45" spans="1:10" x14ac:dyDescent="0.25">
      <c r="A45" s="25" t="s">
        <v>40</v>
      </c>
      <c r="B45" s="8">
        <v>650</v>
      </c>
      <c r="C45" s="8">
        <v>13</v>
      </c>
      <c r="D45" s="8">
        <f t="shared" si="1"/>
        <v>663</v>
      </c>
      <c r="E45" s="8">
        <v>1696</v>
      </c>
      <c r="F45" s="8">
        <v>14</v>
      </c>
      <c r="G45" s="8">
        <f t="shared" si="2"/>
        <v>1710</v>
      </c>
      <c r="H45" s="9">
        <f t="shared" si="3"/>
        <v>160.92307692307693</v>
      </c>
      <c r="I45" s="9">
        <f t="shared" si="4"/>
        <v>7.6923076923076925</v>
      </c>
      <c r="J45" s="10">
        <f t="shared" si="5"/>
        <v>157.91855203619909</v>
      </c>
    </row>
    <row r="46" spans="1:10" x14ac:dyDescent="0.25">
      <c r="A46" s="26" t="s">
        <v>41</v>
      </c>
      <c r="B46" s="4">
        <v>4459</v>
      </c>
      <c r="C46" s="4">
        <v>419</v>
      </c>
      <c r="D46" s="4">
        <f t="shared" si="1"/>
        <v>4878</v>
      </c>
      <c r="E46" s="4">
        <v>4635</v>
      </c>
      <c r="F46" s="4">
        <v>108</v>
      </c>
      <c r="G46" s="4">
        <f t="shared" si="2"/>
        <v>4743</v>
      </c>
      <c r="H46" s="5">
        <f t="shared" si="3"/>
        <v>3.9470733348284366</v>
      </c>
      <c r="I46" s="5">
        <f t="shared" si="4"/>
        <v>-74.224343675417657</v>
      </c>
      <c r="J46" s="6">
        <f t="shared" si="5"/>
        <v>-2.7675276752767526</v>
      </c>
    </row>
    <row r="47" spans="1:10" x14ac:dyDescent="0.25">
      <c r="A47" s="25" t="s">
        <v>42</v>
      </c>
      <c r="B47" s="8">
        <v>5856</v>
      </c>
      <c r="C47" s="8">
        <v>288</v>
      </c>
      <c r="D47" s="8">
        <f t="shared" si="1"/>
        <v>6144</v>
      </c>
      <c r="E47" s="8">
        <v>7548</v>
      </c>
      <c r="F47" s="8">
        <v>596</v>
      </c>
      <c r="G47" s="8">
        <f t="shared" si="2"/>
        <v>8144</v>
      </c>
      <c r="H47" s="9">
        <f t="shared" si="3"/>
        <v>28.893442622950822</v>
      </c>
      <c r="I47" s="9">
        <f t="shared" si="4"/>
        <v>106.94444444444444</v>
      </c>
      <c r="J47" s="10">
        <f t="shared" si="5"/>
        <v>32.552083333333329</v>
      </c>
    </row>
    <row r="48" spans="1:10" x14ac:dyDescent="0.25">
      <c r="A48" s="26" t="s">
        <v>43</v>
      </c>
      <c r="B48" s="4">
        <v>300</v>
      </c>
      <c r="C48" s="4">
        <v>0</v>
      </c>
      <c r="D48" s="4">
        <f t="shared" si="1"/>
        <v>300</v>
      </c>
      <c r="E48" s="4">
        <v>0</v>
      </c>
      <c r="F48" s="4">
        <v>0</v>
      </c>
      <c r="G48" s="4">
        <f t="shared" si="2"/>
        <v>0</v>
      </c>
      <c r="H48" s="5">
        <f t="shared" si="3"/>
        <v>-100</v>
      </c>
      <c r="I48" s="5">
        <f t="shared" si="4"/>
        <v>0</v>
      </c>
      <c r="J48" s="6">
        <f t="shared" si="5"/>
        <v>-100</v>
      </c>
    </row>
    <row r="49" spans="1:10" x14ac:dyDescent="0.25">
      <c r="A49" s="25" t="s">
        <v>44</v>
      </c>
      <c r="B49" s="8">
        <v>542</v>
      </c>
      <c r="C49" s="8">
        <v>4</v>
      </c>
      <c r="D49" s="8">
        <f t="shared" si="1"/>
        <v>546</v>
      </c>
      <c r="E49" s="8">
        <v>937</v>
      </c>
      <c r="F49" s="8">
        <v>5</v>
      </c>
      <c r="G49" s="8">
        <f t="shared" si="2"/>
        <v>942</v>
      </c>
      <c r="H49" s="9">
        <f t="shared" si="3"/>
        <v>72.87822878228782</v>
      </c>
      <c r="I49" s="9">
        <f t="shared" si="4"/>
        <v>25</v>
      </c>
      <c r="J49" s="10">
        <f t="shared" si="5"/>
        <v>72.527472527472526</v>
      </c>
    </row>
    <row r="50" spans="1:10" x14ac:dyDescent="0.25">
      <c r="A50" s="26" t="s">
        <v>45</v>
      </c>
      <c r="B50" s="4">
        <v>2455</v>
      </c>
      <c r="C50" s="4">
        <v>36</v>
      </c>
      <c r="D50" s="4">
        <f t="shared" si="1"/>
        <v>2491</v>
      </c>
      <c r="E50" s="4">
        <v>2527</v>
      </c>
      <c r="F50" s="4">
        <v>53</v>
      </c>
      <c r="G50" s="4">
        <f t="shared" si="2"/>
        <v>2580</v>
      </c>
      <c r="H50" s="5">
        <f t="shared" si="3"/>
        <v>2.9327902240325865</v>
      </c>
      <c r="I50" s="5">
        <f t="shared" si="4"/>
        <v>47.222222222222221</v>
      </c>
      <c r="J50" s="6">
        <f t="shared" si="5"/>
        <v>3.5728623042954633</v>
      </c>
    </row>
    <row r="51" spans="1:10" x14ac:dyDescent="0.25">
      <c r="A51" s="25" t="s">
        <v>46</v>
      </c>
      <c r="B51" s="8">
        <v>3247</v>
      </c>
      <c r="C51" s="8">
        <v>107</v>
      </c>
      <c r="D51" s="8">
        <f t="shared" si="1"/>
        <v>3354</v>
      </c>
      <c r="E51" s="8">
        <v>3917</v>
      </c>
      <c r="F51" s="8">
        <v>128</v>
      </c>
      <c r="G51" s="8">
        <f t="shared" si="2"/>
        <v>4045</v>
      </c>
      <c r="H51" s="9">
        <f t="shared" si="3"/>
        <v>20.634431783184478</v>
      </c>
      <c r="I51" s="9">
        <f t="shared" si="4"/>
        <v>19.626168224299064</v>
      </c>
      <c r="J51" s="10">
        <f t="shared" si="5"/>
        <v>20.60226595110316</v>
      </c>
    </row>
    <row r="52" spans="1:10" x14ac:dyDescent="0.25">
      <c r="A52" s="26" t="s">
        <v>47</v>
      </c>
      <c r="B52" s="4">
        <v>1269</v>
      </c>
      <c r="C52" s="4">
        <v>1</v>
      </c>
      <c r="D52" s="4">
        <f t="shared" si="1"/>
        <v>1270</v>
      </c>
      <c r="E52" s="4">
        <v>1802</v>
      </c>
      <c r="F52" s="4">
        <v>0</v>
      </c>
      <c r="G52" s="4">
        <f t="shared" si="2"/>
        <v>1802</v>
      </c>
      <c r="H52" s="5">
        <f t="shared" si="3"/>
        <v>42.001576044129237</v>
      </c>
      <c r="I52" s="5">
        <f t="shared" si="4"/>
        <v>-100</v>
      </c>
      <c r="J52" s="6">
        <f t="shared" si="5"/>
        <v>41.889763779527563</v>
      </c>
    </row>
    <row r="53" spans="1:10" x14ac:dyDescent="0.25">
      <c r="A53" s="25" t="s">
        <v>48</v>
      </c>
      <c r="B53" s="8">
        <v>453</v>
      </c>
      <c r="C53" s="8">
        <v>44</v>
      </c>
      <c r="D53" s="8">
        <f t="shared" si="1"/>
        <v>497</v>
      </c>
      <c r="E53" s="8">
        <v>498</v>
      </c>
      <c r="F53" s="8">
        <v>49</v>
      </c>
      <c r="G53" s="8">
        <f t="shared" si="2"/>
        <v>547</v>
      </c>
      <c r="H53" s="9">
        <f t="shared" si="3"/>
        <v>9.9337748344370862</v>
      </c>
      <c r="I53" s="9">
        <f t="shared" si="4"/>
        <v>11.363636363636363</v>
      </c>
      <c r="J53" s="21">
        <f t="shared" si="5"/>
        <v>10.06036217303823</v>
      </c>
    </row>
    <row r="54" spans="1:10" x14ac:dyDescent="0.25">
      <c r="A54" s="26" t="s">
        <v>49</v>
      </c>
      <c r="B54" s="4">
        <v>164</v>
      </c>
      <c r="C54" s="4">
        <v>0</v>
      </c>
      <c r="D54" s="4">
        <f t="shared" si="1"/>
        <v>164</v>
      </c>
      <c r="E54" s="4">
        <v>0</v>
      </c>
      <c r="F54" s="4">
        <v>0</v>
      </c>
      <c r="G54" s="4">
        <f t="shared" si="2"/>
        <v>0</v>
      </c>
      <c r="H54" s="5">
        <f t="shared" si="3"/>
        <v>-100</v>
      </c>
      <c r="I54" s="5">
        <f t="shared" si="4"/>
        <v>0</v>
      </c>
      <c r="J54" s="6">
        <f t="shared" si="5"/>
        <v>-100</v>
      </c>
    </row>
    <row r="55" spans="1:10" x14ac:dyDescent="0.25">
      <c r="A55" s="25" t="s">
        <v>50</v>
      </c>
      <c r="B55" s="8">
        <v>0</v>
      </c>
      <c r="C55" s="8">
        <v>0</v>
      </c>
      <c r="D55" s="8">
        <f t="shared" si="1"/>
        <v>0</v>
      </c>
      <c r="E55" s="8">
        <v>187</v>
      </c>
      <c r="F55" s="8">
        <v>2</v>
      </c>
      <c r="G55" s="8">
        <f>+E55+F55</f>
        <v>189</v>
      </c>
      <c r="H55" s="9">
        <f t="shared" si="3"/>
        <v>0</v>
      </c>
      <c r="I55" s="9">
        <f t="shared" si="4"/>
        <v>0</v>
      </c>
      <c r="J55" s="10">
        <f t="shared" si="5"/>
        <v>0</v>
      </c>
    </row>
    <row r="56" spans="1:10" x14ac:dyDescent="0.25">
      <c r="A56" s="26" t="s">
        <v>51</v>
      </c>
      <c r="B56" s="4">
        <v>6659</v>
      </c>
      <c r="C56" s="4">
        <v>17</v>
      </c>
      <c r="D56" s="4">
        <f t="shared" si="1"/>
        <v>6676</v>
      </c>
      <c r="E56" s="4">
        <v>6513</v>
      </c>
      <c r="F56" s="4">
        <v>27</v>
      </c>
      <c r="G56" s="4">
        <f t="shared" si="2"/>
        <v>6540</v>
      </c>
      <c r="H56" s="5">
        <f t="shared" si="3"/>
        <v>-2.1925213996095509</v>
      </c>
      <c r="I56" s="5">
        <f t="shared" si="4"/>
        <v>58.82352941176471</v>
      </c>
      <c r="J56" s="6">
        <f t="shared" si="5"/>
        <v>-2.0371479928100662</v>
      </c>
    </row>
    <row r="57" spans="1:10" x14ac:dyDescent="0.25">
      <c r="A57" s="25" t="s">
        <v>60</v>
      </c>
      <c r="B57" s="8">
        <v>449</v>
      </c>
      <c r="C57" s="8">
        <v>96</v>
      </c>
      <c r="D57" s="8">
        <f t="shared" si="1"/>
        <v>545</v>
      </c>
      <c r="E57" s="8">
        <v>482</v>
      </c>
      <c r="F57" s="8">
        <v>160</v>
      </c>
      <c r="G57" s="8">
        <f t="shared" si="2"/>
        <v>642</v>
      </c>
      <c r="H57" s="9">
        <f t="shared" si="3"/>
        <v>7.3496659242761693</v>
      </c>
      <c r="I57" s="9">
        <f t="shared" si="4"/>
        <v>66.666666666666657</v>
      </c>
      <c r="J57" s="10">
        <f t="shared" si="5"/>
        <v>17.798165137614681</v>
      </c>
    </row>
    <row r="58" spans="1:10" x14ac:dyDescent="0.25">
      <c r="A58" s="26" t="s">
        <v>61</v>
      </c>
      <c r="B58" s="4">
        <v>0</v>
      </c>
      <c r="C58" s="4">
        <v>154</v>
      </c>
      <c r="D58" s="4">
        <f t="shared" si="1"/>
        <v>154</v>
      </c>
      <c r="E58" s="4">
        <v>0</v>
      </c>
      <c r="F58" s="4">
        <v>126</v>
      </c>
      <c r="G58" s="4">
        <f t="shared" si="2"/>
        <v>126</v>
      </c>
      <c r="H58" s="5">
        <f t="shared" si="3"/>
        <v>0</v>
      </c>
      <c r="I58" s="5">
        <f t="shared" si="4"/>
        <v>-18.181818181818183</v>
      </c>
      <c r="J58" s="6">
        <f t="shared" si="5"/>
        <v>-18.181818181818183</v>
      </c>
    </row>
    <row r="59" spans="1:10" x14ac:dyDescent="0.25">
      <c r="A59" s="12" t="s">
        <v>52</v>
      </c>
      <c r="B59" s="27">
        <f>+B60-SUM(B5+B9+B19+B31+B57+B58)</f>
        <v>375441</v>
      </c>
      <c r="C59" s="27">
        <f t="shared" ref="C59:G59" si="6">+C60-SUM(C5+C9+C19+C31+C57+C58)</f>
        <v>322769</v>
      </c>
      <c r="D59" s="27">
        <f t="shared" si="6"/>
        <v>698210</v>
      </c>
      <c r="E59" s="27">
        <f t="shared" si="6"/>
        <v>399762</v>
      </c>
      <c r="F59" s="27">
        <f t="shared" si="6"/>
        <v>365109</v>
      </c>
      <c r="G59" s="27">
        <f t="shared" si="6"/>
        <v>764871</v>
      </c>
      <c r="H59" s="28">
        <f>+IFERROR(((E59-B59)/B59)*100,0)</f>
        <v>6.4779818932934869</v>
      </c>
      <c r="I59" s="28">
        <f t="shared" ref="I59:J59" si="7">+IFERROR(((F59-C59)/C59)*100,0)</f>
        <v>13.117740551292101</v>
      </c>
      <c r="J59" s="28">
        <f t="shared" si="7"/>
        <v>9.5474141017745371</v>
      </c>
    </row>
    <row r="60" spans="1:10" x14ac:dyDescent="0.25">
      <c r="A60" s="15" t="s">
        <v>53</v>
      </c>
      <c r="B60" s="29">
        <f>SUM(B4:B58)</f>
        <v>466982</v>
      </c>
      <c r="C60" s="29">
        <f t="shared" ref="C60:G60" si="8">SUM(C4:C58)</f>
        <v>375489</v>
      </c>
      <c r="D60" s="29">
        <f t="shared" si="8"/>
        <v>842471</v>
      </c>
      <c r="E60" s="29">
        <f t="shared" si="8"/>
        <v>498306</v>
      </c>
      <c r="F60" s="29">
        <f t="shared" si="8"/>
        <v>423138</v>
      </c>
      <c r="G60" s="29">
        <f t="shared" si="8"/>
        <v>921444</v>
      </c>
      <c r="H60" s="30">
        <f>+IFERROR(((E60-B60)/B60)*100,0)</f>
        <v>6.7077531896304361</v>
      </c>
      <c r="I60" s="30">
        <f t="shared" ref="I60" si="9">+IFERROR(((F60-C60)/C60)*100,0)</f>
        <v>12.689852432428115</v>
      </c>
      <c r="J60" s="30">
        <f t="shared" ref="J60" si="10">+IFERROR(((G60-D60)/D60)*100,0)</f>
        <v>9.3739725165614001</v>
      </c>
    </row>
    <row r="61" spans="1:10" x14ac:dyDescent="0.25">
      <c r="A61" s="31"/>
      <c r="B61" s="32"/>
      <c r="C61" s="32"/>
      <c r="D61" s="32"/>
      <c r="E61" s="32"/>
      <c r="F61" s="32"/>
      <c r="G61" s="32"/>
      <c r="H61" s="32"/>
      <c r="I61" s="32"/>
      <c r="J61" s="33"/>
    </row>
    <row r="62" spans="1:10" x14ac:dyDescent="0.25">
      <c r="A62" s="31"/>
      <c r="B62" s="32"/>
      <c r="C62" s="32"/>
      <c r="D62" s="32"/>
      <c r="E62" s="32"/>
      <c r="F62" s="32"/>
      <c r="G62" s="32"/>
      <c r="H62" s="32"/>
      <c r="I62" s="32"/>
      <c r="J62" s="33"/>
    </row>
    <row r="63" spans="1:10" ht="15.75" thickBot="1" x14ac:dyDescent="0.3">
      <c r="A63" s="34"/>
      <c r="B63" s="35"/>
      <c r="C63" s="35"/>
      <c r="D63" s="35"/>
      <c r="E63" s="35"/>
      <c r="F63" s="35"/>
      <c r="G63" s="35"/>
      <c r="H63" s="35"/>
      <c r="I63" s="35"/>
      <c r="J63" s="36"/>
    </row>
    <row r="64" spans="1:10" ht="50.25" customHeight="1" x14ac:dyDescent="0.25">
      <c r="A64" s="56" t="s">
        <v>62</v>
      </c>
      <c r="B64" s="56"/>
      <c r="C64" s="56"/>
      <c r="D64" s="56"/>
      <c r="E64" s="56"/>
      <c r="F64" s="56"/>
      <c r="G64" s="56"/>
      <c r="H64" s="56"/>
      <c r="I64" s="56"/>
      <c r="J64" s="56"/>
    </row>
  </sheetData>
  <mergeCells count="6">
    <mergeCell ref="A64:J64"/>
    <mergeCell ref="A1:J1"/>
    <mergeCell ref="A2:A3"/>
    <mergeCell ref="B2:D2"/>
    <mergeCell ref="E2:G2"/>
    <mergeCell ref="H2:J2"/>
  </mergeCells>
  <conditionalFormatting sqref="B4:J58">
    <cfRule type="cellIs" dxfId="1"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7"/>
  <sheetViews>
    <sheetView tabSelected="1" zoomScale="90" zoomScaleNormal="90" workbookViewId="0">
      <selection activeCell="G59" sqref="G59"/>
    </sheetView>
  </sheetViews>
  <sheetFormatPr defaultRowHeight="15" x14ac:dyDescent="0.25"/>
  <cols>
    <col min="1" max="1" width="34" bestFit="1" customWidth="1"/>
    <col min="2" max="10" width="14.28515625" customWidth="1"/>
  </cols>
  <sheetData>
    <row r="1" spans="1:10" ht="18" customHeight="1" x14ac:dyDescent="0.25">
      <c r="A1" s="57" t="s">
        <v>69</v>
      </c>
      <c r="B1" s="58"/>
      <c r="C1" s="58"/>
      <c r="D1" s="58"/>
      <c r="E1" s="58"/>
      <c r="F1" s="58"/>
      <c r="G1" s="58"/>
      <c r="H1" s="58"/>
      <c r="I1" s="58"/>
      <c r="J1" s="59"/>
    </row>
    <row r="2" spans="1:10" ht="30" customHeight="1" x14ac:dyDescent="0.25">
      <c r="A2" s="60" t="s">
        <v>1</v>
      </c>
      <c r="B2" s="62" t="s">
        <v>74</v>
      </c>
      <c r="C2" s="62"/>
      <c r="D2" s="62"/>
      <c r="E2" s="62" t="s">
        <v>75</v>
      </c>
      <c r="F2" s="62"/>
      <c r="G2" s="62"/>
      <c r="H2" s="63" t="s">
        <v>72</v>
      </c>
      <c r="I2" s="63"/>
      <c r="J2" s="64"/>
    </row>
    <row r="3" spans="1:10" x14ac:dyDescent="0.25">
      <c r="A3" s="61"/>
      <c r="B3" s="1" t="s">
        <v>2</v>
      </c>
      <c r="C3" s="1" t="s">
        <v>3</v>
      </c>
      <c r="D3" s="1" t="s">
        <v>4</v>
      </c>
      <c r="E3" s="1" t="s">
        <v>2</v>
      </c>
      <c r="F3" s="1" t="s">
        <v>3</v>
      </c>
      <c r="G3" s="1" t="s">
        <v>4</v>
      </c>
      <c r="H3" s="1" t="s">
        <v>2</v>
      </c>
      <c r="I3" s="1" t="s">
        <v>3</v>
      </c>
      <c r="J3" s="2" t="s">
        <v>4</v>
      </c>
    </row>
    <row r="4" spans="1:10" x14ac:dyDescent="0.25">
      <c r="A4" s="3" t="s">
        <v>5</v>
      </c>
      <c r="B4" s="4">
        <v>138877.80100000001</v>
      </c>
      <c r="C4" s="4">
        <v>1273812.2630000005</v>
      </c>
      <c r="D4" s="4">
        <f>SUM(B4:C4)</f>
        <v>1412690.0640000005</v>
      </c>
      <c r="E4" s="42">
        <v>134744.26300000001</v>
      </c>
      <c r="F4" s="42">
        <v>1441448.2480000001</v>
      </c>
      <c r="G4" s="4">
        <f>SUM(E4:F4)</f>
        <v>1576192.5110000002</v>
      </c>
      <c r="H4" s="5">
        <f>+IFERROR(((E4-B4)/B4)*100,0)</f>
        <v>-2.9763849731462844</v>
      </c>
      <c r="I4" s="5">
        <f t="shared" ref="I4:J4" si="0">+IFERROR(((F4-C4)/C4)*100,0)</f>
        <v>13.16017986867187</v>
      </c>
      <c r="J4" s="38">
        <f t="shared" si="0"/>
        <v>11.573837118741116</v>
      </c>
    </row>
    <row r="5" spans="1:10" x14ac:dyDescent="0.25">
      <c r="A5" s="7" t="s">
        <v>56</v>
      </c>
      <c r="B5" s="8">
        <v>94487.374999999985</v>
      </c>
      <c r="C5" s="8">
        <v>142210.43</v>
      </c>
      <c r="D5" s="8">
        <f t="shared" ref="D5:D58" si="1">SUM(B5:C5)</f>
        <v>236697.80499999999</v>
      </c>
      <c r="E5" s="8">
        <v>99250.968999999997</v>
      </c>
      <c r="F5" s="8">
        <v>112634.76000000001</v>
      </c>
      <c r="G5" s="8">
        <f t="shared" ref="G5:G58" si="2">SUM(E5:F5)</f>
        <v>211885.72899999999</v>
      </c>
      <c r="H5" s="9">
        <f t="shared" ref="H5:H58" si="3">+IFERROR(((E5-B5)/B5)*100,0)</f>
        <v>5.0415137472069809</v>
      </c>
      <c r="I5" s="9">
        <f t="shared" ref="I5:I59" si="4">+IFERROR(((F5-C5)/C5)*100,0)</f>
        <v>-20.797117342237122</v>
      </c>
      <c r="J5" s="10">
        <f t="shared" ref="J5:J59" si="5">+IFERROR(((G5-D5)/D5)*100,0)</f>
        <v>-10.48259657498725</v>
      </c>
    </row>
    <row r="6" spans="1:10" x14ac:dyDescent="0.25">
      <c r="A6" s="11" t="s">
        <v>6</v>
      </c>
      <c r="B6" s="4">
        <v>62602.315999999992</v>
      </c>
      <c r="C6" s="4">
        <v>22454.034999999996</v>
      </c>
      <c r="D6" s="4">
        <f t="shared" si="1"/>
        <v>85056.350999999995</v>
      </c>
      <c r="E6" s="4">
        <v>68491</v>
      </c>
      <c r="F6" s="4">
        <v>25357</v>
      </c>
      <c r="G6" s="4">
        <f t="shared" si="2"/>
        <v>93848</v>
      </c>
      <c r="H6" s="5">
        <f t="shared" si="3"/>
        <v>9.4064954402006613</v>
      </c>
      <c r="I6" s="5">
        <f t="shared" si="4"/>
        <v>12.928478110949786</v>
      </c>
      <c r="J6" s="6">
        <f t="shared" si="5"/>
        <v>10.336264013959411</v>
      </c>
    </row>
    <row r="7" spans="1:10" x14ac:dyDescent="0.25">
      <c r="A7" s="7" t="s">
        <v>7</v>
      </c>
      <c r="B7" s="8">
        <v>54297.613000000012</v>
      </c>
      <c r="C7" s="8">
        <v>34192.451999999997</v>
      </c>
      <c r="D7" s="8">
        <f t="shared" si="1"/>
        <v>88490.065000000002</v>
      </c>
      <c r="E7" s="8">
        <v>68765.462</v>
      </c>
      <c r="F7" s="8">
        <v>33384.095999999998</v>
      </c>
      <c r="G7" s="8">
        <f t="shared" si="2"/>
        <v>102149.55799999999</v>
      </c>
      <c r="H7" s="9">
        <f t="shared" si="3"/>
        <v>26.645460455140054</v>
      </c>
      <c r="I7" s="9">
        <f t="shared" si="4"/>
        <v>-2.3641358040072702</v>
      </c>
      <c r="J7" s="10">
        <f t="shared" si="5"/>
        <v>15.436188231978342</v>
      </c>
    </row>
    <row r="8" spans="1:10" x14ac:dyDescent="0.25">
      <c r="A8" s="11" t="s">
        <v>8</v>
      </c>
      <c r="B8" s="4">
        <v>43671.286</v>
      </c>
      <c r="C8" s="4">
        <v>156413.28299999997</v>
      </c>
      <c r="D8" s="4">
        <f t="shared" si="1"/>
        <v>200084.56899999996</v>
      </c>
      <c r="E8" s="4">
        <v>46275.047999999995</v>
      </c>
      <c r="F8" s="4">
        <v>200331.55799999999</v>
      </c>
      <c r="G8" s="4">
        <f t="shared" si="2"/>
        <v>246606.60599999997</v>
      </c>
      <c r="H8" s="5">
        <f t="shared" si="3"/>
        <v>5.9621830234172526</v>
      </c>
      <c r="I8" s="5">
        <f t="shared" si="4"/>
        <v>28.078353805795402</v>
      </c>
      <c r="J8" s="6">
        <f t="shared" si="5"/>
        <v>23.251186851895618</v>
      </c>
    </row>
    <row r="9" spans="1:10" x14ac:dyDescent="0.25">
      <c r="A9" s="7" t="s">
        <v>57</v>
      </c>
      <c r="B9" s="8">
        <v>2990.9489999999996</v>
      </c>
      <c r="C9" s="8">
        <v>2638.2190000000001</v>
      </c>
      <c r="D9" s="8">
        <f t="shared" si="1"/>
        <v>5629.1679999999997</v>
      </c>
      <c r="E9" s="8">
        <v>3619.6179999999999</v>
      </c>
      <c r="F9" s="8">
        <v>5121.4769999999999</v>
      </c>
      <c r="G9" s="8">
        <f t="shared" si="2"/>
        <v>8741.0949999999993</v>
      </c>
      <c r="H9" s="9">
        <f t="shared" si="3"/>
        <v>21.0190478005476</v>
      </c>
      <c r="I9" s="9">
        <f t="shared" si="4"/>
        <v>94.126302630676221</v>
      </c>
      <c r="J9" s="10">
        <f t="shared" si="5"/>
        <v>55.282183796966088</v>
      </c>
    </row>
    <row r="10" spans="1:10" x14ac:dyDescent="0.25">
      <c r="A10" s="11" t="s">
        <v>9</v>
      </c>
      <c r="B10" s="4">
        <v>8612.4259999999995</v>
      </c>
      <c r="C10" s="4">
        <v>20501.631000000001</v>
      </c>
      <c r="D10" s="4">
        <f t="shared" si="1"/>
        <v>29114.057000000001</v>
      </c>
      <c r="E10" s="4">
        <v>9556.226999999999</v>
      </c>
      <c r="F10" s="4">
        <v>26575.804</v>
      </c>
      <c r="G10" s="4">
        <f t="shared" si="2"/>
        <v>36132.031000000003</v>
      </c>
      <c r="H10" s="5">
        <f t="shared" si="3"/>
        <v>10.958596335109288</v>
      </c>
      <c r="I10" s="5">
        <f t="shared" si="4"/>
        <v>29.627754982030446</v>
      </c>
      <c r="J10" s="6">
        <f t="shared" si="5"/>
        <v>24.10510496699241</v>
      </c>
    </row>
    <row r="11" spans="1:10" x14ac:dyDescent="0.25">
      <c r="A11" s="7" t="s">
        <v>10</v>
      </c>
      <c r="B11" s="8">
        <v>15052.512000000001</v>
      </c>
      <c r="C11" s="8">
        <v>8611.8269999999993</v>
      </c>
      <c r="D11" s="8">
        <f t="shared" si="1"/>
        <v>23664.339</v>
      </c>
      <c r="E11" s="8">
        <v>15933.045</v>
      </c>
      <c r="F11" s="8">
        <v>14051.942999999999</v>
      </c>
      <c r="G11" s="8">
        <f t="shared" si="2"/>
        <v>29984.987999999998</v>
      </c>
      <c r="H11" s="9">
        <f t="shared" si="3"/>
        <v>5.8497412259163086</v>
      </c>
      <c r="I11" s="9">
        <f t="shared" si="4"/>
        <v>63.170288952622954</v>
      </c>
      <c r="J11" s="10">
        <f t="shared" si="5"/>
        <v>26.709594550686571</v>
      </c>
    </row>
    <row r="12" spans="1:10" x14ac:dyDescent="0.25">
      <c r="A12" s="11" t="s">
        <v>11</v>
      </c>
      <c r="B12" s="4">
        <v>25273.643000000004</v>
      </c>
      <c r="C12" s="4">
        <v>6438.0190000000002</v>
      </c>
      <c r="D12" s="4">
        <f t="shared" si="1"/>
        <v>31711.662000000004</v>
      </c>
      <c r="E12" s="4">
        <v>25633.638999999999</v>
      </c>
      <c r="F12" s="4">
        <v>7243.3959999999997</v>
      </c>
      <c r="G12" s="4">
        <f t="shared" si="2"/>
        <v>32877.034999999996</v>
      </c>
      <c r="H12" s="5">
        <f t="shared" si="3"/>
        <v>1.4243929931272492</v>
      </c>
      <c r="I12" s="5">
        <f t="shared" si="4"/>
        <v>12.50970213042241</v>
      </c>
      <c r="J12" s="6">
        <f t="shared" si="5"/>
        <v>3.6749035733289288</v>
      </c>
    </row>
    <row r="13" spans="1:10" x14ac:dyDescent="0.25">
      <c r="A13" s="7" t="s">
        <v>12</v>
      </c>
      <c r="B13" s="8">
        <v>21692.507000000001</v>
      </c>
      <c r="C13" s="8">
        <v>3102.201</v>
      </c>
      <c r="D13" s="8">
        <f t="shared" si="1"/>
        <v>24794.708000000002</v>
      </c>
      <c r="E13" s="8">
        <v>21852.641</v>
      </c>
      <c r="F13" s="8">
        <v>4100.3130000000001</v>
      </c>
      <c r="G13" s="8">
        <f t="shared" si="2"/>
        <v>25952.953999999998</v>
      </c>
      <c r="H13" s="9">
        <f t="shared" si="3"/>
        <v>0.73819960044266986</v>
      </c>
      <c r="I13" s="9">
        <f t="shared" si="4"/>
        <v>32.174317524879918</v>
      </c>
      <c r="J13" s="10">
        <f t="shared" si="5"/>
        <v>4.6713435786378108</v>
      </c>
    </row>
    <row r="14" spans="1:10" x14ac:dyDescent="0.25">
      <c r="A14" s="11" t="s">
        <v>13</v>
      </c>
      <c r="B14" s="4">
        <v>6498.6909999999989</v>
      </c>
      <c r="C14" s="4">
        <v>182.56400000000002</v>
      </c>
      <c r="D14" s="4">
        <f t="shared" si="1"/>
        <v>6681.2549999999992</v>
      </c>
      <c r="E14" s="4">
        <v>6952.9110000000001</v>
      </c>
      <c r="F14" s="4">
        <v>178.74299999999999</v>
      </c>
      <c r="G14" s="4">
        <f t="shared" si="2"/>
        <v>7131.6540000000005</v>
      </c>
      <c r="H14" s="5">
        <f t="shared" si="3"/>
        <v>6.9894075591530855</v>
      </c>
      <c r="I14" s="5">
        <f t="shared" si="4"/>
        <v>-2.0929646589689237</v>
      </c>
      <c r="J14" s="6">
        <f t="shared" si="5"/>
        <v>6.7412334958028284</v>
      </c>
    </row>
    <row r="15" spans="1:10" x14ac:dyDescent="0.25">
      <c r="A15" s="7" t="s">
        <v>14</v>
      </c>
      <c r="B15" s="8">
        <v>12890.835999999999</v>
      </c>
      <c r="C15" s="8">
        <v>2782.9480000000003</v>
      </c>
      <c r="D15" s="8">
        <f t="shared" si="1"/>
        <v>15673.784</v>
      </c>
      <c r="E15" s="8">
        <v>13161.291999999999</v>
      </c>
      <c r="F15" s="8">
        <v>3479.5190000000002</v>
      </c>
      <c r="G15" s="8">
        <f t="shared" si="2"/>
        <v>16640.811000000002</v>
      </c>
      <c r="H15" s="9">
        <f t="shared" si="3"/>
        <v>2.0980485672147267</v>
      </c>
      <c r="I15" s="9">
        <f t="shared" si="4"/>
        <v>25.029968220750078</v>
      </c>
      <c r="J15" s="10">
        <f t="shared" si="5"/>
        <v>6.169709879886069</v>
      </c>
    </row>
    <row r="16" spans="1:10" x14ac:dyDescent="0.25">
      <c r="A16" s="11" t="s">
        <v>15</v>
      </c>
      <c r="B16" s="4">
        <v>1271.057</v>
      </c>
      <c r="C16" s="4">
        <v>30.086999999999996</v>
      </c>
      <c r="D16" s="4">
        <f t="shared" si="1"/>
        <v>1301.144</v>
      </c>
      <c r="E16" s="4">
        <v>1473.4169999999999</v>
      </c>
      <c r="F16" s="4">
        <v>49.948</v>
      </c>
      <c r="G16" s="4">
        <f t="shared" si="2"/>
        <v>1523.365</v>
      </c>
      <c r="H16" s="5">
        <f t="shared" si="3"/>
        <v>15.920607809091166</v>
      </c>
      <c r="I16" s="5">
        <f t="shared" si="4"/>
        <v>66.01189882673583</v>
      </c>
      <c r="J16" s="6">
        <f t="shared" si="5"/>
        <v>17.078893650510626</v>
      </c>
    </row>
    <row r="17" spans="1:10" x14ac:dyDescent="0.25">
      <c r="A17" s="7" t="s">
        <v>16</v>
      </c>
      <c r="B17" s="8">
        <v>1742.5940000000001</v>
      </c>
      <c r="C17" s="8">
        <v>0</v>
      </c>
      <c r="D17" s="8">
        <f t="shared" si="1"/>
        <v>1742.5940000000001</v>
      </c>
      <c r="E17" s="8">
        <v>1969.327</v>
      </c>
      <c r="F17" s="8">
        <v>0</v>
      </c>
      <c r="G17" s="8">
        <f t="shared" si="2"/>
        <v>1969.327</v>
      </c>
      <c r="H17" s="9">
        <f t="shared" si="3"/>
        <v>13.011234974985564</v>
      </c>
      <c r="I17" s="9">
        <f t="shared" si="4"/>
        <v>0</v>
      </c>
      <c r="J17" s="10">
        <f t="shared" si="5"/>
        <v>13.011234974985564</v>
      </c>
    </row>
    <row r="18" spans="1:10" x14ac:dyDescent="0.25">
      <c r="A18" s="11" t="s">
        <v>17</v>
      </c>
      <c r="B18" s="4">
        <v>1010.0119999999999</v>
      </c>
      <c r="C18" s="4">
        <v>130.44900000000001</v>
      </c>
      <c r="D18" s="4">
        <f t="shared" si="1"/>
        <v>1140.461</v>
      </c>
      <c r="E18" s="4">
        <v>896.46</v>
      </c>
      <c r="F18" s="4">
        <v>182.50200000000001</v>
      </c>
      <c r="G18" s="4">
        <f t="shared" si="2"/>
        <v>1078.962</v>
      </c>
      <c r="H18" s="5">
        <f t="shared" si="3"/>
        <v>-11.242638701322353</v>
      </c>
      <c r="I18" s="5">
        <f t="shared" si="4"/>
        <v>39.90295057838695</v>
      </c>
      <c r="J18" s="6">
        <f t="shared" si="5"/>
        <v>-5.3924684842357626</v>
      </c>
    </row>
    <row r="19" spans="1:10" x14ac:dyDescent="0.25">
      <c r="A19" s="7" t="s">
        <v>58</v>
      </c>
      <c r="B19" s="8">
        <v>0</v>
      </c>
      <c r="C19" s="8">
        <v>0</v>
      </c>
      <c r="D19" s="8"/>
      <c r="E19" s="8">
        <v>0</v>
      </c>
      <c r="F19" s="8">
        <v>0</v>
      </c>
      <c r="G19" s="8"/>
      <c r="H19" s="9">
        <f t="shared" si="3"/>
        <v>0</v>
      </c>
      <c r="I19" s="9">
        <f t="shared" si="4"/>
        <v>0</v>
      </c>
      <c r="J19" s="10">
        <f t="shared" si="5"/>
        <v>0</v>
      </c>
    </row>
    <row r="20" spans="1:10" x14ac:dyDescent="0.25">
      <c r="A20" s="11" t="s">
        <v>18</v>
      </c>
      <c r="B20" s="4">
        <v>1993.1740000000002</v>
      </c>
      <c r="C20" s="4">
        <v>140.98700000000002</v>
      </c>
      <c r="D20" s="4">
        <f t="shared" si="1"/>
        <v>2134.1610000000001</v>
      </c>
      <c r="E20" s="4">
        <v>2556.415</v>
      </c>
      <c r="F20" s="4">
        <v>214.47899999999998</v>
      </c>
      <c r="G20" s="4">
        <f t="shared" si="2"/>
        <v>2770.8939999999998</v>
      </c>
      <c r="H20" s="5">
        <f t="shared" si="3"/>
        <v>28.258496247693358</v>
      </c>
      <c r="I20" s="5">
        <f t="shared" si="4"/>
        <v>52.126791831870989</v>
      </c>
      <c r="J20" s="6">
        <f t="shared" si="5"/>
        <v>29.835284217076392</v>
      </c>
    </row>
    <row r="21" spans="1:10" x14ac:dyDescent="0.25">
      <c r="A21" s="7" t="s">
        <v>19</v>
      </c>
      <c r="B21" s="8">
        <v>0</v>
      </c>
      <c r="C21" s="8">
        <v>0</v>
      </c>
      <c r="D21" s="8"/>
      <c r="E21" s="8">
        <v>0</v>
      </c>
      <c r="F21" s="8">
        <v>0</v>
      </c>
      <c r="G21" s="8"/>
      <c r="H21" s="9">
        <f t="shared" si="3"/>
        <v>0</v>
      </c>
      <c r="I21" s="9">
        <f t="shared" si="4"/>
        <v>0</v>
      </c>
      <c r="J21" s="10">
        <f t="shared" si="5"/>
        <v>0</v>
      </c>
    </row>
    <row r="22" spans="1:10" x14ac:dyDescent="0.25">
      <c r="A22" s="11" t="s">
        <v>20</v>
      </c>
      <c r="B22" s="4">
        <v>2911.1610000000001</v>
      </c>
      <c r="C22" s="4">
        <v>46.375</v>
      </c>
      <c r="D22" s="4">
        <f t="shared" si="1"/>
        <v>2957.5360000000001</v>
      </c>
      <c r="E22" s="4">
        <v>4019.2489999999998</v>
      </c>
      <c r="F22" s="4">
        <v>45</v>
      </c>
      <c r="G22" s="4">
        <f t="shared" si="2"/>
        <v>4064.2489999999998</v>
      </c>
      <c r="H22" s="5">
        <f t="shared" si="3"/>
        <v>38.063439294494522</v>
      </c>
      <c r="I22" s="5">
        <f t="shared" si="4"/>
        <v>-2.9649595687331538</v>
      </c>
      <c r="J22" s="6">
        <f t="shared" si="5"/>
        <v>37.42010240957336</v>
      </c>
    </row>
    <row r="23" spans="1:10" x14ac:dyDescent="0.25">
      <c r="A23" s="7" t="s">
        <v>21</v>
      </c>
      <c r="B23" s="8">
        <v>1025.8029999999999</v>
      </c>
      <c r="C23" s="8">
        <v>16.033000000000001</v>
      </c>
      <c r="D23" s="8">
        <f t="shared" si="1"/>
        <v>1041.8359999999998</v>
      </c>
      <c r="E23" s="8">
        <v>1335.1469999999999</v>
      </c>
      <c r="F23" s="8">
        <v>24</v>
      </c>
      <c r="G23" s="8">
        <f t="shared" si="2"/>
        <v>1359.1469999999999</v>
      </c>
      <c r="H23" s="9">
        <f t="shared" si="3"/>
        <v>30.156277569864788</v>
      </c>
      <c r="I23" s="9">
        <f t="shared" si="4"/>
        <v>49.691261772594011</v>
      </c>
      <c r="J23" s="10">
        <f t="shared" si="5"/>
        <v>30.456904925535326</v>
      </c>
    </row>
    <row r="24" spans="1:10" x14ac:dyDescent="0.25">
      <c r="A24" s="11" t="s">
        <v>22</v>
      </c>
      <c r="B24" s="4">
        <v>1326.74</v>
      </c>
      <c r="C24" s="4">
        <v>494.73800000000006</v>
      </c>
      <c r="D24" s="4">
        <f t="shared" si="1"/>
        <v>1821.4780000000001</v>
      </c>
      <c r="E24" s="4">
        <v>1387.8589999999999</v>
      </c>
      <c r="F24" s="4">
        <v>414.75700000000001</v>
      </c>
      <c r="G24" s="4">
        <f t="shared" si="2"/>
        <v>1802.616</v>
      </c>
      <c r="H24" s="5">
        <f t="shared" si="3"/>
        <v>4.6067051570013655</v>
      </c>
      <c r="I24" s="5">
        <f t="shared" si="4"/>
        <v>-16.166334504323508</v>
      </c>
      <c r="J24" s="6">
        <f t="shared" si="5"/>
        <v>-1.0355326827993574</v>
      </c>
    </row>
    <row r="25" spans="1:10" x14ac:dyDescent="0.25">
      <c r="A25" s="7" t="s">
        <v>23</v>
      </c>
      <c r="B25" s="8">
        <v>738.06699999999989</v>
      </c>
      <c r="C25" s="8">
        <v>122.83500000000001</v>
      </c>
      <c r="D25" s="8">
        <f t="shared" si="1"/>
        <v>860.90199999999993</v>
      </c>
      <c r="E25" s="8">
        <v>813.09199999999998</v>
      </c>
      <c r="F25" s="8">
        <v>110.188</v>
      </c>
      <c r="G25" s="8">
        <f t="shared" si="2"/>
        <v>923.28</v>
      </c>
      <c r="H25" s="9">
        <f t="shared" si="3"/>
        <v>10.165066315117748</v>
      </c>
      <c r="I25" s="9">
        <f t="shared" si="4"/>
        <v>-10.295925428420242</v>
      </c>
      <c r="J25" s="10">
        <f t="shared" si="5"/>
        <v>7.245656300020217</v>
      </c>
    </row>
    <row r="26" spans="1:10" x14ac:dyDescent="0.25">
      <c r="A26" s="11" t="s">
        <v>24</v>
      </c>
      <c r="B26" s="4">
        <v>0</v>
      </c>
      <c r="C26" s="4">
        <v>0</v>
      </c>
      <c r="D26" s="4"/>
      <c r="E26" s="4">
        <v>0</v>
      </c>
      <c r="F26" s="4">
        <v>0</v>
      </c>
      <c r="G26" s="4">
        <f t="shared" si="2"/>
        <v>0</v>
      </c>
      <c r="H26" s="5">
        <f t="shared" si="3"/>
        <v>0</v>
      </c>
      <c r="I26" s="5">
        <f t="shared" si="4"/>
        <v>0</v>
      </c>
      <c r="J26" s="6">
        <f t="shared" si="5"/>
        <v>0</v>
      </c>
    </row>
    <row r="27" spans="1:10" x14ac:dyDescent="0.25">
      <c r="A27" s="7" t="s">
        <v>25</v>
      </c>
      <c r="B27" s="8">
        <v>2827.0589999999997</v>
      </c>
      <c r="C27" s="8">
        <v>1061.712</v>
      </c>
      <c r="D27" s="8">
        <f t="shared" si="1"/>
        <v>3888.7709999999997</v>
      </c>
      <c r="E27" s="8">
        <v>3030.4929999999999</v>
      </c>
      <c r="F27" s="8">
        <v>1149.2080000000001</v>
      </c>
      <c r="G27" s="8">
        <f t="shared" si="2"/>
        <v>4179.701</v>
      </c>
      <c r="H27" s="9">
        <f t="shared" si="3"/>
        <v>7.1959587684586781</v>
      </c>
      <c r="I27" s="9">
        <f t="shared" si="4"/>
        <v>8.2410295824103041</v>
      </c>
      <c r="J27" s="10">
        <f t="shared" si="5"/>
        <v>7.4812839326357947</v>
      </c>
    </row>
    <row r="28" spans="1:10" x14ac:dyDescent="0.25">
      <c r="A28" s="11" t="s">
        <v>26</v>
      </c>
      <c r="B28" s="4">
        <v>9387.4519999999993</v>
      </c>
      <c r="C28" s="4">
        <v>622.74900000000002</v>
      </c>
      <c r="D28" s="4">
        <f t="shared" si="1"/>
        <v>10010.200999999999</v>
      </c>
      <c r="E28" s="4">
        <v>9758.3450000000012</v>
      </c>
      <c r="F28" s="4">
        <v>682.61799999999994</v>
      </c>
      <c r="G28" s="4">
        <f t="shared" si="2"/>
        <v>10440.963000000002</v>
      </c>
      <c r="H28" s="5">
        <f t="shared" si="3"/>
        <v>3.9509443030973888</v>
      </c>
      <c r="I28" s="5">
        <f t="shared" si="4"/>
        <v>9.6136645743308957</v>
      </c>
      <c r="J28" s="6">
        <f t="shared" si="5"/>
        <v>4.3032302747967046</v>
      </c>
    </row>
    <row r="29" spans="1:10" x14ac:dyDescent="0.25">
      <c r="A29" s="7" t="s">
        <v>27</v>
      </c>
      <c r="B29" s="8">
        <v>5456.2880000000005</v>
      </c>
      <c r="C29" s="8">
        <v>472.21699999999998</v>
      </c>
      <c r="D29" s="8">
        <f t="shared" si="1"/>
        <v>5928.5050000000001</v>
      </c>
      <c r="E29" s="8">
        <v>5745.5990000000002</v>
      </c>
      <c r="F29" s="8">
        <v>613.39200000000005</v>
      </c>
      <c r="G29" s="8">
        <f t="shared" si="2"/>
        <v>6358.991</v>
      </c>
      <c r="H29" s="9">
        <f t="shared" si="3"/>
        <v>5.3023410787700298</v>
      </c>
      <c r="I29" s="9">
        <f t="shared" si="4"/>
        <v>29.896212969884623</v>
      </c>
      <c r="J29" s="10">
        <f t="shared" si="5"/>
        <v>7.2612910000075885</v>
      </c>
    </row>
    <row r="30" spans="1:10" x14ac:dyDescent="0.25">
      <c r="A30" s="11" t="s">
        <v>28</v>
      </c>
      <c r="B30" s="4">
        <v>2383.047</v>
      </c>
      <c r="C30" s="4">
        <v>12.295999999999999</v>
      </c>
      <c r="D30" s="4">
        <f t="shared" si="1"/>
        <v>2395.3429999999998</v>
      </c>
      <c r="E30" s="4">
        <v>2656.2190000000001</v>
      </c>
      <c r="F30" s="43">
        <v>2</v>
      </c>
      <c r="G30" s="4">
        <f t="shared" si="2"/>
        <v>2658.2190000000001</v>
      </c>
      <c r="H30" s="5">
        <f t="shared" si="3"/>
        <v>11.463139417728648</v>
      </c>
      <c r="I30" s="5">
        <f t="shared" si="4"/>
        <v>-83.734547820429412</v>
      </c>
      <c r="J30" s="6">
        <f t="shared" si="5"/>
        <v>10.974461695047442</v>
      </c>
    </row>
    <row r="31" spans="1:10" x14ac:dyDescent="0.25">
      <c r="A31" s="7" t="s">
        <v>59</v>
      </c>
      <c r="B31" s="8">
        <v>8.4130000000000003</v>
      </c>
      <c r="C31" s="8">
        <v>1179.136</v>
      </c>
      <c r="D31" s="8">
        <f t="shared" si="1"/>
        <v>1187.549</v>
      </c>
      <c r="E31" s="8">
        <v>16.454000000000001</v>
      </c>
      <c r="F31" s="8">
        <v>1570.019</v>
      </c>
      <c r="G31" s="8">
        <f t="shared" si="2"/>
        <v>1586.473</v>
      </c>
      <c r="H31" s="9">
        <f t="shared" si="3"/>
        <v>95.578271722334478</v>
      </c>
      <c r="I31" s="9">
        <f t="shared" si="4"/>
        <v>33.149950472210165</v>
      </c>
      <c r="J31" s="10">
        <f t="shared" si="5"/>
        <v>33.592213879174672</v>
      </c>
    </row>
    <row r="32" spans="1:10" x14ac:dyDescent="0.25">
      <c r="A32" s="11" t="s">
        <v>73</v>
      </c>
      <c r="B32" s="4">
        <v>824.91399999999999</v>
      </c>
      <c r="C32" s="4">
        <v>0</v>
      </c>
      <c r="D32" s="4">
        <f t="shared" si="1"/>
        <v>824.91399999999999</v>
      </c>
      <c r="E32" s="4">
        <v>1101.6759999999999</v>
      </c>
      <c r="F32" s="4">
        <v>0</v>
      </c>
      <c r="G32" s="4">
        <f t="shared" si="2"/>
        <v>1101.6759999999999</v>
      </c>
      <c r="H32" s="5">
        <f t="shared" si="3"/>
        <v>33.550406466613481</v>
      </c>
      <c r="I32" s="5">
        <f t="shared" si="4"/>
        <v>0</v>
      </c>
      <c r="J32" s="6">
        <f t="shared" si="5"/>
        <v>33.550406466613481</v>
      </c>
    </row>
    <row r="33" spans="1:10" x14ac:dyDescent="0.25">
      <c r="A33" s="7" t="s">
        <v>29</v>
      </c>
      <c r="B33" s="8">
        <v>6018.4750000000004</v>
      </c>
      <c r="C33" s="8">
        <v>3050.9929999999999</v>
      </c>
      <c r="D33" s="8">
        <f t="shared" si="1"/>
        <v>9069.4680000000008</v>
      </c>
      <c r="E33" s="8">
        <v>6144.9220000000005</v>
      </c>
      <c r="F33" s="8">
        <v>3041.3270000000002</v>
      </c>
      <c r="G33" s="8">
        <f t="shared" si="2"/>
        <v>9186.2489999999998</v>
      </c>
      <c r="H33" s="9">
        <f t="shared" si="3"/>
        <v>2.1009807301683581</v>
      </c>
      <c r="I33" s="48">
        <f t="shared" si="4"/>
        <v>-0.31681488616983761</v>
      </c>
      <c r="J33" s="10">
        <f t="shared" si="5"/>
        <v>1.2876278961456067</v>
      </c>
    </row>
    <row r="34" spans="1:10" x14ac:dyDescent="0.25">
      <c r="A34" s="11" t="s">
        <v>71</v>
      </c>
      <c r="B34" s="4">
        <v>1617.9969999999998</v>
      </c>
      <c r="C34" s="4">
        <v>0</v>
      </c>
      <c r="D34" s="4">
        <f t="shared" si="1"/>
        <v>1617.9969999999998</v>
      </c>
      <c r="E34" s="4">
        <v>2107.663</v>
      </c>
      <c r="F34" s="4">
        <v>0</v>
      </c>
      <c r="G34" s="4">
        <f t="shared" si="2"/>
        <v>2107.663</v>
      </c>
      <c r="H34" s="5">
        <f t="shared" si="3"/>
        <v>30.263714951263832</v>
      </c>
      <c r="I34" s="5">
        <f t="shared" si="4"/>
        <v>0</v>
      </c>
      <c r="J34" s="6">
        <f t="shared" si="5"/>
        <v>30.263714951263832</v>
      </c>
    </row>
    <row r="35" spans="1:10" x14ac:dyDescent="0.25">
      <c r="A35" s="7" t="s">
        <v>30</v>
      </c>
      <c r="B35" s="8">
        <v>431.88900000000001</v>
      </c>
      <c r="C35" s="8">
        <v>1072.239</v>
      </c>
      <c r="D35" s="8">
        <f t="shared" si="1"/>
        <v>1504.1280000000002</v>
      </c>
      <c r="E35" s="8">
        <v>462.37200000000001</v>
      </c>
      <c r="F35" s="8">
        <v>1102.809</v>
      </c>
      <c r="G35" s="8">
        <f t="shared" si="2"/>
        <v>1565.181</v>
      </c>
      <c r="H35" s="9">
        <f t="shared" si="3"/>
        <v>7.0580635302126247</v>
      </c>
      <c r="I35" s="9">
        <f t="shared" si="4"/>
        <v>2.8510434707187424</v>
      </c>
      <c r="J35" s="10">
        <f t="shared" si="5"/>
        <v>4.0590295506765299</v>
      </c>
    </row>
    <row r="36" spans="1:10" x14ac:dyDescent="0.25">
      <c r="A36" s="11" t="s">
        <v>31</v>
      </c>
      <c r="B36" s="4">
        <v>1612.0229999999999</v>
      </c>
      <c r="C36" s="4">
        <v>38.402999999999992</v>
      </c>
      <c r="D36" s="4">
        <f t="shared" si="1"/>
        <v>1650.4259999999999</v>
      </c>
      <c r="E36" s="4">
        <v>1875.989</v>
      </c>
      <c r="F36" s="4">
        <v>23.451999999999998</v>
      </c>
      <c r="G36" s="4">
        <f t="shared" si="2"/>
        <v>1899.441</v>
      </c>
      <c r="H36" s="5">
        <f t="shared" si="3"/>
        <v>16.374828398850397</v>
      </c>
      <c r="I36" s="5">
        <f t="shared" si="4"/>
        <v>-38.931854282217529</v>
      </c>
      <c r="J36" s="6">
        <f t="shared" si="5"/>
        <v>15.087922754488847</v>
      </c>
    </row>
    <row r="37" spans="1:10" x14ac:dyDescent="0.25">
      <c r="A37" s="7" t="s">
        <v>32</v>
      </c>
      <c r="B37" s="8">
        <v>3507.3589999999999</v>
      </c>
      <c r="C37" s="8">
        <v>0</v>
      </c>
      <c r="D37" s="8">
        <f t="shared" si="1"/>
        <v>3507.3589999999999</v>
      </c>
      <c r="E37" s="8">
        <v>3630.9560000000001</v>
      </c>
      <c r="F37" s="8">
        <v>0</v>
      </c>
      <c r="G37" s="8">
        <f t="shared" si="2"/>
        <v>3630.9560000000001</v>
      </c>
      <c r="H37" s="9">
        <f t="shared" si="3"/>
        <v>3.5239335351756185</v>
      </c>
      <c r="I37" s="9">
        <f t="shared" si="4"/>
        <v>0</v>
      </c>
      <c r="J37" s="10">
        <f t="shared" si="5"/>
        <v>3.5239335351756185</v>
      </c>
    </row>
    <row r="38" spans="1:10" x14ac:dyDescent="0.25">
      <c r="A38" s="11" t="s">
        <v>33</v>
      </c>
      <c r="B38" s="4">
        <v>407.608</v>
      </c>
      <c r="C38" s="4">
        <v>34.478999999999999</v>
      </c>
      <c r="D38" s="4">
        <f t="shared" si="1"/>
        <v>442.08699999999999</v>
      </c>
      <c r="E38" s="4">
        <v>450.92200000000003</v>
      </c>
      <c r="F38" s="4">
        <v>28</v>
      </c>
      <c r="G38" s="4">
        <f t="shared" si="2"/>
        <v>478.92200000000003</v>
      </c>
      <c r="H38" s="5">
        <f t="shared" si="3"/>
        <v>10.626386135699011</v>
      </c>
      <c r="I38" s="5">
        <f t="shared" si="4"/>
        <v>-18.791148235157632</v>
      </c>
      <c r="J38" s="6">
        <f t="shared" si="5"/>
        <v>8.3320703843361237</v>
      </c>
    </row>
    <row r="39" spans="1:10" x14ac:dyDescent="0.25">
      <c r="A39" s="7" t="s">
        <v>34</v>
      </c>
      <c r="B39" s="8">
        <v>10549.125</v>
      </c>
      <c r="C39" s="8">
        <v>4133.8330000000005</v>
      </c>
      <c r="D39" s="8">
        <f t="shared" si="1"/>
        <v>14682.958000000001</v>
      </c>
      <c r="E39" s="8">
        <v>11221.751</v>
      </c>
      <c r="F39" s="8">
        <v>4791.1459999999997</v>
      </c>
      <c r="G39" s="8">
        <f t="shared" si="2"/>
        <v>16012.897000000001</v>
      </c>
      <c r="H39" s="9">
        <f t="shared" si="3"/>
        <v>6.3761307217423262</v>
      </c>
      <c r="I39" s="9">
        <f t="shared" si="4"/>
        <v>15.900811668008821</v>
      </c>
      <c r="J39" s="10">
        <f t="shared" si="5"/>
        <v>9.0577048575634436</v>
      </c>
    </row>
    <row r="40" spans="1:10" x14ac:dyDescent="0.25">
      <c r="A40" s="11" t="s">
        <v>35</v>
      </c>
      <c r="B40" s="4">
        <v>263.589</v>
      </c>
      <c r="C40" s="4">
        <v>19.902999999999999</v>
      </c>
      <c r="D40" s="4">
        <f t="shared" si="1"/>
        <v>283.49200000000002</v>
      </c>
      <c r="E40" s="4">
        <v>293.20100000000002</v>
      </c>
      <c r="F40" s="4">
        <v>68</v>
      </c>
      <c r="G40" s="4">
        <f t="shared" si="2"/>
        <v>361.20100000000002</v>
      </c>
      <c r="H40" s="5">
        <f t="shared" si="3"/>
        <v>11.23415620530448</v>
      </c>
      <c r="I40" s="5">
        <f t="shared" si="4"/>
        <v>241.65703662764409</v>
      </c>
      <c r="J40" s="6">
        <f t="shared" si="5"/>
        <v>27.411355523259918</v>
      </c>
    </row>
    <row r="41" spans="1:10" x14ac:dyDescent="0.25">
      <c r="A41" s="7" t="s">
        <v>36</v>
      </c>
      <c r="B41" s="8">
        <v>5821.7640000000001</v>
      </c>
      <c r="C41" s="8">
        <v>1762.2860000000001</v>
      </c>
      <c r="D41" s="8">
        <f t="shared" si="1"/>
        <v>7584.05</v>
      </c>
      <c r="E41" s="8">
        <v>5660.1669999999995</v>
      </c>
      <c r="F41" s="8">
        <v>1998.8879999999999</v>
      </c>
      <c r="G41" s="8">
        <f t="shared" si="2"/>
        <v>7659.0549999999994</v>
      </c>
      <c r="H41" s="9">
        <f t="shared" si="3"/>
        <v>-2.7757394494177476</v>
      </c>
      <c r="I41" s="9">
        <f t="shared" si="4"/>
        <v>13.425857096975172</v>
      </c>
      <c r="J41" s="10">
        <f t="shared" si="5"/>
        <v>0.98898345870608961</v>
      </c>
    </row>
    <row r="42" spans="1:10" x14ac:dyDescent="0.25">
      <c r="A42" s="11" t="s">
        <v>37</v>
      </c>
      <c r="B42" s="4">
        <v>4816.9650000000001</v>
      </c>
      <c r="C42" s="4">
        <v>123.387</v>
      </c>
      <c r="D42" s="4">
        <f t="shared" si="1"/>
        <v>4940.3519999999999</v>
      </c>
      <c r="E42" s="4">
        <v>4876.5659999999998</v>
      </c>
      <c r="F42" s="4">
        <v>177.512</v>
      </c>
      <c r="G42" s="4">
        <f t="shared" si="2"/>
        <v>5054.0779999999995</v>
      </c>
      <c r="H42" s="5">
        <f t="shared" si="3"/>
        <v>1.237314367034007</v>
      </c>
      <c r="I42" s="5">
        <f t="shared" si="4"/>
        <v>43.866047476638542</v>
      </c>
      <c r="J42" s="6">
        <f t="shared" si="5"/>
        <v>2.3019817211405109</v>
      </c>
    </row>
    <row r="43" spans="1:10" x14ac:dyDescent="0.25">
      <c r="A43" s="7" t="s">
        <v>38</v>
      </c>
      <c r="B43" s="8">
        <v>3878.2070000000003</v>
      </c>
      <c r="C43" s="8">
        <v>58.983000000000004</v>
      </c>
      <c r="D43" s="8">
        <f t="shared" si="1"/>
        <v>3937.1900000000005</v>
      </c>
      <c r="E43" s="8">
        <v>4397.1759999999995</v>
      </c>
      <c r="F43" s="8">
        <v>86</v>
      </c>
      <c r="G43" s="8">
        <f t="shared" si="2"/>
        <v>4483.1759999999995</v>
      </c>
      <c r="H43" s="9">
        <f t="shared" si="3"/>
        <v>13.381673541407126</v>
      </c>
      <c r="I43" s="9">
        <f t="shared" si="4"/>
        <v>45.804723394876476</v>
      </c>
      <c r="J43" s="10">
        <f t="shared" si="5"/>
        <v>13.867402893942099</v>
      </c>
    </row>
    <row r="44" spans="1:10" x14ac:dyDescent="0.25">
      <c r="A44" s="11" t="s">
        <v>39</v>
      </c>
      <c r="B44" s="4">
        <v>2449.9809999999998</v>
      </c>
      <c r="C44" s="4">
        <v>11.774000000000001</v>
      </c>
      <c r="D44" s="4">
        <f t="shared" si="1"/>
        <v>2461.7549999999997</v>
      </c>
      <c r="E44" s="4">
        <v>2743.0609999999997</v>
      </c>
      <c r="F44" s="4">
        <v>30.286999999999999</v>
      </c>
      <c r="G44" s="4">
        <f t="shared" si="2"/>
        <v>2773.3479999999995</v>
      </c>
      <c r="H44" s="5">
        <f t="shared" si="3"/>
        <v>11.962541750323776</v>
      </c>
      <c r="I44" s="5">
        <f t="shared" si="4"/>
        <v>157.23628333616441</v>
      </c>
      <c r="J44" s="6">
        <f t="shared" si="5"/>
        <v>12.657352173550979</v>
      </c>
    </row>
    <row r="45" spans="1:10" x14ac:dyDescent="0.25">
      <c r="A45" s="7" t="s">
        <v>40</v>
      </c>
      <c r="B45" s="8">
        <v>663.66000000000008</v>
      </c>
      <c r="C45" s="8">
        <v>12.917</v>
      </c>
      <c r="D45" s="8">
        <f t="shared" si="1"/>
        <v>676.57700000000011</v>
      </c>
      <c r="E45" s="8">
        <v>2499.89</v>
      </c>
      <c r="F45" s="8">
        <v>31</v>
      </c>
      <c r="G45" s="8">
        <f t="shared" si="2"/>
        <v>2530.89</v>
      </c>
      <c r="H45" s="9">
        <f t="shared" si="3"/>
        <v>276.68233734140972</v>
      </c>
      <c r="I45" s="9">
        <f t="shared" si="4"/>
        <v>139.99380661144227</v>
      </c>
      <c r="J45" s="10">
        <f t="shared" si="5"/>
        <v>274.07272195182503</v>
      </c>
    </row>
    <row r="46" spans="1:10" x14ac:dyDescent="0.25">
      <c r="A46" s="11" t="s">
        <v>41</v>
      </c>
      <c r="B46" s="4">
        <v>5301.79</v>
      </c>
      <c r="C46" s="4">
        <v>981.803</v>
      </c>
      <c r="D46" s="4">
        <f t="shared" si="1"/>
        <v>6283.5929999999998</v>
      </c>
      <c r="E46" s="4">
        <v>5499.6489999999994</v>
      </c>
      <c r="F46" s="4">
        <v>283</v>
      </c>
      <c r="G46" s="4">
        <f t="shared" si="2"/>
        <v>5782.6489999999994</v>
      </c>
      <c r="H46" s="5">
        <f t="shared" si="3"/>
        <v>3.731928273281278</v>
      </c>
      <c r="I46" s="5">
        <f t="shared" si="4"/>
        <v>-71.175480213444047</v>
      </c>
      <c r="J46" s="6">
        <f t="shared" si="5"/>
        <v>-7.972254090931739</v>
      </c>
    </row>
    <row r="47" spans="1:10" x14ac:dyDescent="0.25">
      <c r="A47" s="7" t="s">
        <v>42</v>
      </c>
      <c r="B47" s="8">
        <v>6991.0789999999997</v>
      </c>
      <c r="C47" s="8">
        <v>862.42599999999993</v>
      </c>
      <c r="D47" s="8">
        <f t="shared" si="1"/>
        <v>7853.5049999999992</v>
      </c>
      <c r="E47" s="8">
        <v>9276.3850000000002</v>
      </c>
      <c r="F47" s="8">
        <v>1823.127</v>
      </c>
      <c r="G47" s="8">
        <f t="shared" si="2"/>
        <v>11099.512000000001</v>
      </c>
      <c r="H47" s="9">
        <f t="shared" si="3"/>
        <v>32.688888224550183</v>
      </c>
      <c r="I47" s="9">
        <f t="shared" si="4"/>
        <v>111.3951805720143</v>
      </c>
      <c r="J47" s="10">
        <f t="shared" si="5"/>
        <v>41.33195305790219</v>
      </c>
    </row>
    <row r="48" spans="1:10" x14ac:dyDescent="0.25">
      <c r="A48" s="11" t="s">
        <v>43</v>
      </c>
      <c r="B48" s="4">
        <v>181.46100000000001</v>
      </c>
      <c r="C48" s="4">
        <v>0</v>
      </c>
      <c r="D48" s="4">
        <f t="shared" si="1"/>
        <v>181.46100000000001</v>
      </c>
      <c r="E48" s="4">
        <v>0</v>
      </c>
      <c r="F48" s="4">
        <v>0</v>
      </c>
      <c r="G48" s="4">
        <f t="shared" si="2"/>
        <v>0</v>
      </c>
      <c r="H48" s="5">
        <f t="shared" si="3"/>
        <v>-100</v>
      </c>
      <c r="I48" s="5">
        <f t="shared" si="4"/>
        <v>0</v>
      </c>
      <c r="J48" s="6">
        <f t="shared" si="5"/>
        <v>-100</v>
      </c>
    </row>
    <row r="49" spans="1:10" x14ac:dyDescent="0.25">
      <c r="A49" s="7" t="s">
        <v>44</v>
      </c>
      <c r="B49" s="8">
        <v>754.60800000000006</v>
      </c>
      <c r="C49" s="8">
        <v>1.8620000000000001</v>
      </c>
      <c r="D49" s="8">
        <f t="shared" si="1"/>
        <v>756.47</v>
      </c>
      <c r="E49" s="8">
        <v>957.16899999999998</v>
      </c>
      <c r="F49" s="8">
        <v>17</v>
      </c>
      <c r="G49" s="8">
        <f t="shared" si="2"/>
        <v>974.16899999999998</v>
      </c>
      <c r="H49" s="9">
        <f t="shared" si="3"/>
        <v>26.843208659330394</v>
      </c>
      <c r="I49" s="9">
        <f t="shared" si="4"/>
        <v>812.99677765843171</v>
      </c>
      <c r="J49" s="10">
        <f t="shared" si="5"/>
        <v>28.778272766930606</v>
      </c>
    </row>
    <row r="50" spans="1:10" x14ac:dyDescent="0.25">
      <c r="A50" s="11" t="s">
        <v>45</v>
      </c>
      <c r="B50" s="4">
        <v>3038.4479999999994</v>
      </c>
      <c r="C50" s="4">
        <v>90.147000000000006</v>
      </c>
      <c r="D50" s="4">
        <f t="shared" si="1"/>
        <v>3128.5949999999993</v>
      </c>
      <c r="E50" s="4">
        <v>3129.462</v>
      </c>
      <c r="F50" s="4">
        <v>106.06100000000001</v>
      </c>
      <c r="G50" s="4">
        <f t="shared" si="2"/>
        <v>3235.5230000000001</v>
      </c>
      <c r="H50" s="5">
        <f t="shared" si="3"/>
        <v>2.9954108149950436</v>
      </c>
      <c r="I50" s="5">
        <f t="shared" si="4"/>
        <v>17.653388354576414</v>
      </c>
      <c r="J50" s="6">
        <f t="shared" si="5"/>
        <v>3.4177642040596758</v>
      </c>
    </row>
    <row r="51" spans="1:10" x14ac:dyDescent="0.25">
      <c r="A51" s="7" t="s">
        <v>46</v>
      </c>
      <c r="B51" s="8">
        <v>3603.6989999999996</v>
      </c>
      <c r="C51" s="8">
        <v>391.88499999999999</v>
      </c>
      <c r="D51" s="8">
        <f t="shared" si="1"/>
        <v>3995.5839999999998</v>
      </c>
      <c r="E51" s="8">
        <v>4174.6379999999999</v>
      </c>
      <c r="F51" s="8">
        <v>390.57</v>
      </c>
      <c r="G51" s="8">
        <f t="shared" si="2"/>
        <v>4565.2079999999996</v>
      </c>
      <c r="H51" s="9">
        <f t="shared" si="3"/>
        <v>15.843137842533473</v>
      </c>
      <c r="I51" s="48">
        <f t="shared" si="4"/>
        <v>-0.3355576253237551</v>
      </c>
      <c r="J51" s="10">
        <f t="shared" si="5"/>
        <v>14.256338998254067</v>
      </c>
    </row>
    <row r="52" spans="1:10" x14ac:dyDescent="0.25">
      <c r="A52" s="11" t="s">
        <v>47</v>
      </c>
      <c r="B52" s="4">
        <v>1928.9960000000001</v>
      </c>
      <c r="C52" s="4">
        <v>0.76200000000000001</v>
      </c>
      <c r="D52" s="4">
        <f t="shared" si="1"/>
        <v>1929.758</v>
      </c>
      <c r="E52" s="4">
        <v>2733.203</v>
      </c>
      <c r="F52" s="4">
        <v>0</v>
      </c>
      <c r="G52" s="4">
        <f t="shared" si="2"/>
        <v>2733.203</v>
      </c>
      <c r="H52" s="5">
        <f t="shared" si="3"/>
        <v>41.690444148147527</v>
      </c>
      <c r="I52" s="5">
        <f t="shared" si="4"/>
        <v>-100</v>
      </c>
      <c r="J52" s="6">
        <f t="shared" si="5"/>
        <v>41.634495102494711</v>
      </c>
    </row>
    <row r="53" spans="1:10" x14ac:dyDescent="0.25">
      <c r="A53" s="7" t="s">
        <v>48</v>
      </c>
      <c r="B53" s="8">
        <v>367.01599999999996</v>
      </c>
      <c r="C53" s="8">
        <v>401.58100000000002</v>
      </c>
      <c r="D53" s="8">
        <f t="shared" si="1"/>
        <v>768.59699999999998</v>
      </c>
      <c r="E53" s="8">
        <v>465.33699999999999</v>
      </c>
      <c r="F53" s="8">
        <v>526.28750000000002</v>
      </c>
      <c r="G53" s="8">
        <f t="shared" si="2"/>
        <v>991.62450000000001</v>
      </c>
      <c r="H53" s="9">
        <f t="shared" si="3"/>
        <v>26.789295289578668</v>
      </c>
      <c r="I53" s="9">
        <f t="shared" si="4"/>
        <v>31.053884521429055</v>
      </c>
      <c r="J53" s="10">
        <f t="shared" si="5"/>
        <v>29.017482503834913</v>
      </c>
    </row>
    <row r="54" spans="1:10" x14ac:dyDescent="0.25">
      <c r="A54" s="11" t="s">
        <v>49</v>
      </c>
      <c r="B54" s="4">
        <v>87.399000000000001</v>
      </c>
      <c r="C54" s="4">
        <v>0</v>
      </c>
      <c r="D54" s="4">
        <f t="shared" si="1"/>
        <v>87.399000000000001</v>
      </c>
      <c r="E54" s="4">
        <v>0</v>
      </c>
      <c r="F54" s="4">
        <v>0</v>
      </c>
      <c r="G54" s="4">
        <f t="shared" si="2"/>
        <v>0</v>
      </c>
      <c r="H54" s="5">
        <f t="shared" si="3"/>
        <v>-100</v>
      </c>
      <c r="I54" s="5">
        <f t="shared" si="4"/>
        <v>0</v>
      </c>
      <c r="J54" s="6">
        <f t="shared" si="5"/>
        <v>-100</v>
      </c>
    </row>
    <row r="55" spans="1:10" x14ac:dyDescent="0.25">
      <c r="A55" s="7" t="s">
        <v>50</v>
      </c>
      <c r="B55" s="8">
        <v>0</v>
      </c>
      <c r="C55" s="8">
        <v>0</v>
      </c>
      <c r="D55" s="8">
        <f t="shared" si="1"/>
        <v>0</v>
      </c>
      <c r="E55" s="8">
        <v>137</v>
      </c>
      <c r="F55" s="8">
        <v>5</v>
      </c>
      <c r="G55" s="8">
        <f>+E55+F55</f>
        <v>142</v>
      </c>
      <c r="H55" s="9">
        <f t="shared" si="3"/>
        <v>0</v>
      </c>
      <c r="I55" s="9">
        <f t="shared" si="4"/>
        <v>0</v>
      </c>
      <c r="J55" s="10">
        <f t="shared" si="5"/>
        <v>0</v>
      </c>
    </row>
    <row r="56" spans="1:10" x14ac:dyDescent="0.25">
      <c r="A56" s="11" t="s">
        <v>51</v>
      </c>
      <c r="B56" s="4">
        <v>8664.4110000000001</v>
      </c>
      <c r="C56" s="4">
        <v>33.388000000000005</v>
      </c>
      <c r="D56" s="4">
        <f t="shared" si="1"/>
        <v>8697.7990000000009</v>
      </c>
      <c r="E56" s="4">
        <v>8596.92</v>
      </c>
      <c r="F56" s="4">
        <v>60</v>
      </c>
      <c r="G56" s="4">
        <f t="shared" si="2"/>
        <v>8656.92</v>
      </c>
      <c r="H56" s="5">
        <f t="shared" si="3"/>
        <v>-0.77894504311949175</v>
      </c>
      <c r="I56" s="5">
        <f t="shared" si="4"/>
        <v>79.705283335330037</v>
      </c>
      <c r="J56" s="49">
        <f t="shared" si="5"/>
        <v>-0.46999246591006311</v>
      </c>
    </row>
    <row r="57" spans="1:10" x14ac:dyDescent="0.25">
      <c r="A57" s="7" t="s">
        <v>60</v>
      </c>
      <c r="B57" s="8">
        <v>426.22300000000007</v>
      </c>
      <c r="C57" s="8">
        <v>279.74399999999997</v>
      </c>
      <c r="D57" s="8">
        <f t="shared" si="1"/>
        <v>705.9670000000001</v>
      </c>
      <c r="E57" s="8">
        <v>429.98500000000001</v>
      </c>
      <c r="F57" s="8">
        <v>468.65499999999997</v>
      </c>
      <c r="G57" s="8">
        <f t="shared" si="2"/>
        <v>898.64</v>
      </c>
      <c r="H57" s="9">
        <f t="shared" si="3"/>
        <v>0.88263655410429354</v>
      </c>
      <c r="I57" s="9">
        <f t="shared" si="4"/>
        <v>67.529955959734622</v>
      </c>
      <c r="J57" s="10">
        <f t="shared" si="5"/>
        <v>27.292068892738591</v>
      </c>
    </row>
    <row r="58" spans="1:10" x14ac:dyDescent="0.25">
      <c r="A58" s="11" t="s">
        <v>61</v>
      </c>
      <c r="B58" s="4">
        <v>0</v>
      </c>
      <c r="C58" s="4">
        <v>364.48099999999999</v>
      </c>
      <c r="D58" s="4">
        <f t="shared" si="1"/>
        <v>364.48099999999999</v>
      </c>
      <c r="E58" s="4">
        <v>0</v>
      </c>
      <c r="F58" s="4">
        <v>317.61199999999997</v>
      </c>
      <c r="G58" s="4">
        <f t="shared" si="2"/>
        <v>317.61199999999997</v>
      </c>
      <c r="H58" s="5">
        <f t="shared" si="3"/>
        <v>0</v>
      </c>
      <c r="I58" s="5">
        <f t="shared" si="4"/>
        <v>-12.859106510353085</v>
      </c>
      <c r="J58" s="6">
        <f t="shared" si="5"/>
        <v>-12.859106510353085</v>
      </c>
    </row>
    <row r="59" spans="1:10" x14ac:dyDescent="0.25">
      <c r="A59" s="12" t="s">
        <v>52</v>
      </c>
      <c r="B59" s="27">
        <f>+B60-SUM(B5+B9+B31+B19+B57+B58)</f>
        <v>495324.54800000007</v>
      </c>
      <c r="C59" s="27">
        <f t="shared" ref="C59:G59" si="6">+C60-SUM(C5+C9+C31+C19+C57+C58)</f>
        <v>1544724.752000001</v>
      </c>
      <c r="D59" s="27">
        <f t="shared" si="6"/>
        <v>2040049.3</v>
      </c>
      <c r="E59" s="27">
        <f t="shared" si="6"/>
        <v>529443.22500000033</v>
      </c>
      <c r="F59" s="27">
        <f t="shared" si="6"/>
        <v>1774228.1785000009</v>
      </c>
      <c r="G59" s="27">
        <f t="shared" si="6"/>
        <v>2303671.4035000009</v>
      </c>
      <c r="H59" s="28">
        <f>+IFERROR(((E59-B59)/B59)*100,0)</f>
        <v>6.8881457900205358</v>
      </c>
      <c r="I59" s="28">
        <f t="shared" si="4"/>
        <v>14.857237588952653</v>
      </c>
      <c r="J59" s="28">
        <f t="shared" si="5"/>
        <v>12.922339842473459</v>
      </c>
    </row>
    <row r="60" spans="1:10" x14ac:dyDescent="0.25">
      <c r="A60" s="15" t="s">
        <v>53</v>
      </c>
      <c r="B60" s="29">
        <f>SUM(B4:B58)</f>
        <v>593237.50800000003</v>
      </c>
      <c r="C60" s="29">
        <f t="shared" ref="C60:F60" si="7">SUM(C4:C58)</f>
        <v>1691396.762000001</v>
      </c>
      <c r="D60" s="29">
        <f t="shared" si="7"/>
        <v>2284634.27</v>
      </c>
      <c r="E60" s="29">
        <f t="shared" si="7"/>
        <v>632760.25100000028</v>
      </c>
      <c r="F60" s="29">
        <f t="shared" si="7"/>
        <v>1894340.7015000009</v>
      </c>
      <c r="G60" s="29">
        <f>SUM(G4:G58)</f>
        <v>2527100.9525000011</v>
      </c>
      <c r="H60" s="30">
        <f>+IFERROR(((E60-B60)/B60)*100,0)</f>
        <v>6.6622124304386103</v>
      </c>
      <c r="I60" s="30">
        <f t="shared" ref="I60" si="8">+IFERROR(((F60-C60)/C60)*100,0)</f>
        <v>11.998600450199971</v>
      </c>
      <c r="J60" s="30">
        <f t="shared" ref="J60" si="9">+IFERROR(((G60-D60)/D60)*100,0)</f>
        <v>10.612932042729142</v>
      </c>
    </row>
    <row r="61" spans="1:10" x14ac:dyDescent="0.25">
      <c r="A61" s="31"/>
      <c r="B61" s="32"/>
      <c r="C61" s="32"/>
      <c r="D61" s="32"/>
      <c r="E61" s="32"/>
      <c r="F61" s="32"/>
      <c r="G61" s="32"/>
      <c r="H61" s="32"/>
      <c r="I61" s="32"/>
      <c r="J61" s="33"/>
    </row>
    <row r="62" spans="1:10" x14ac:dyDescent="0.25">
      <c r="A62" s="31" t="s">
        <v>70</v>
      </c>
      <c r="B62" s="32"/>
      <c r="C62" s="32"/>
      <c r="D62" s="32"/>
      <c r="E62" s="32"/>
      <c r="F62" s="32"/>
      <c r="G62" s="32"/>
      <c r="H62" s="32"/>
      <c r="I62" s="32"/>
      <c r="J62" s="33"/>
    </row>
    <row r="63" spans="1:10" ht="15.75" thickBot="1" x14ac:dyDescent="0.3">
      <c r="A63" s="34"/>
      <c r="B63" s="35"/>
      <c r="C63" s="35"/>
      <c r="D63" s="35"/>
      <c r="E63" s="35"/>
      <c r="F63" s="35"/>
      <c r="G63" s="35"/>
      <c r="H63" s="35"/>
      <c r="I63" s="35"/>
      <c r="J63" s="36"/>
    </row>
    <row r="64" spans="1:10" ht="45.75" customHeight="1" x14ac:dyDescent="0.25">
      <c r="A64" s="56" t="s">
        <v>62</v>
      </c>
      <c r="B64" s="56"/>
      <c r="C64" s="56"/>
      <c r="D64" s="56"/>
      <c r="E64" s="56"/>
      <c r="F64" s="56"/>
      <c r="G64" s="56"/>
      <c r="H64" s="56"/>
      <c r="I64" s="56"/>
      <c r="J64" s="56"/>
    </row>
    <row r="66" spans="2:7" x14ac:dyDescent="0.25">
      <c r="B66" s="47"/>
      <c r="C66" s="47"/>
      <c r="D66" s="47"/>
      <c r="E66" s="47"/>
      <c r="F66" s="47"/>
      <c r="G66" s="47"/>
    </row>
    <row r="67" spans="2:7" x14ac:dyDescent="0.25">
      <c r="B67" s="47"/>
      <c r="C67" s="47"/>
      <c r="D67" s="47"/>
      <c r="E67" s="47"/>
      <c r="F67" s="47"/>
      <c r="G67" s="47"/>
    </row>
  </sheetData>
  <mergeCells count="6">
    <mergeCell ref="A64:J64"/>
    <mergeCell ref="A1:J1"/>
    <mergeCell ref="A2:A3"/>
    <mergeCell ref="B2:D2"/>
    <mergeCell ref="E2:G2"/>
    <mergeCell ref="H2:J2"/>
  </mergeCells>
  <conditionalFormatting sqref="B4:J58">
    <cfRule type="cellIs" dxfId="0"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1</vt:i4>
      </vt:variant>
    </vt:vector>
  </HeadingPairs>
  <TitlesOfParts>
    <vt:vector size="5" baseType="lpstr">
      <vt:lpstr>TÜM UÇAK</vt:lpstr>
      <vt:lpstr>YOLCU</vt:lpstr>
      <vt:lpstr>TİCARİ UÇAK</vt:lpstr>
      <vt:lpstr>YÜK </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Ferbal</cp:lastModifiedBy>
  <cp:lastPrinted>2018-09-05T06:30:03Z</cp:lastPrinted>
  <dcterms:created xsi:type="dcterms:W3CDTF">2017-03-06T11:35:15Z</dcterms:created>
  <dcterms:modified xsi:type="dcterms:W3CDTF">2018-09-10T07:18:03Z</dcterms:modified>
</cp:coreProperties>
</file>