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hm17519\Desktop\4'lü Tablo\2019\"/>
    </mc:Choice>
  </mc:AlternateContent>
  <bookViews>
    <workbookView xWindow="0" yWindow="0" windowWidth="20490" windowHeight="7635" activeTab="1"/>
  </bookViews>
  <sheets>
    <sheet name="TÜM UÇAK" sheetId="1" r:id="rId1"/>
    <sheet name="YOLCU" sheetId="2" r:id="rId2"/>
    <sheet name="TİCARİ UÇAK" sheetId="3" r:id="rId3"/>
    <sheet name="YÜK " sheetId="4" r:id="rId4"/>
  </sheets>
  <definedNames>
    <definedName name="_xlnm.Print_Area" localSheetId="0">'TÜM UÇAK'!$A$1:$J$66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4" i="1"/>
  <c r="G4" i="1" l="1"/>
  <c r="G5" i="4" l="1"/>
  <c r="D5" i="4"/>
  <c r="G5" i="3"/>
  <c r="D5" i="3"/>
  <c r="G5" i="2"/>
  <c r="D5" i="2"/>
  <c r="G5" i="1"/>
  <c r="G56" i="4" l="1"/>
  <c r="H4" i="1" l="1"/>
  <c r="I51" i="1" l="1"/>
  <c r="G56" i="3" l="1"/>
  <c r="G56" i="2"/>
  <c r="G64" i="2"/>
  <c r="D64" i="2"/>
  <c r="H64" i="2" l="1"/>
  <c r="J62" i="2"/>
  <c r="J63" i="2"/>
  <c r="H62" i="1"/>
  <c r="H6" i="4" l="1"/>
  <c r="I6" i="4"/>
  <c r="H7" i="4"/>
  <c r="I7" i="4"/>
  <c r="H8" i="4"/>
  <c r="I8" i="4"/>
  <c r="H9" i="4"/>
  <c r="I9" i="4"/>
  <c r="H10" i="4"/>
  <c r="I10" i="4"/>
  <c r="H11" i="4"/>
  <c r="I11" i="4"/>
  <c r="H12" i="4"/>
  <c r="I12" i="4"/>
  <c r="H13" i="4"/>
  <c r="I13" i="4"/>
  <c r="H14" i="4"/>
  <c r="I14" i="4"/>
  <c r="H15" i="4"/>
  <c r="I15" i="4"/>
  <c r="H16" i="4"/>
  <c r="I16" i="4"/>
  <c r="H17" i="4"/>
  <c r="I17" i="4"/>
  <c r="H18" i="4"/>
  <c r="I18" i="4"/>
  <c r="H19" i="4"/>
  <c r="I19" i="4"/>
  <c r="H20" i="4"/>
  <c r="I20" i="4"/>
  <c r="J20" i="4"/>
  <c r="H21" i="4"/>
  <c r="I21" i="4"/>
  <c r="H22" i="4"/>
  <c r="I22" i="4"/>
  <c r="J22" i="4"/>
  <c r="H23" i="4"/>
  <c r="I23" i="4"/>
  <c r="H24" i="4"/>
  <c r="I24" i="4"/>
  <c r="H25" i="4"/>
  <c r="I25" i="4"/>
  <c r="H26" i="4"/>
  <c r="I26" i="4"/>
  <c r="H27" i="4"/>
  <c r="I27" i="4"/>
  <c r="H28" i="4"/>
  <c r="I28" i="4"/>
  <c r="H29" i="4"/>
  <c r="I29" i="4"/>
  <c r="H30" i="4"/>
  <c r="I30" i="4"/>
  <c r="H31" i="4"/>
  <c r="I31" i="4"/>
  <c r="H32" i="4"/>
  <c r="I32" i="4"/>
  <c r="H33" i="4"/>
  <c r="I33" i="4"/>
  <c r="H34" i="4"/>
  <c r="I34" i="4"/>
  <c r="H35" i="4"/>
  <c r="I35" i="4"/>
  <c r="H36" i="4"/>
  <c r="I36" i="4"/>
  <c r="H37" i="4"/>
  <c r="I37" i="4"/>
  <c r="H38" i="4"/>
  <c r="I38" i="4"/>
  <c r="H39" i="4"/>
  <c r="I39" i="4"/>
  <c r="H40" i="4"/>
  <c r="I40" i="4"/>
  <c r="H41" i="4"/>
  <c r="I41" i="4"/>
  <c r="H42" i="4"/>
  <c r="I42" i="4"/>
  <c r="H43" i="4"/>
  <c r="I43" i="4"/>
  <c r="H44" i="4"/>
  <c r="I44" i="4"/>
  <c r="H45" i="4"/>
  <c r="I45" i="4"/>
  <c r="H46" i="4"/>
  <c r="I46" i="4"/>
  <c r="H47" i="4"/>
  <c r="I47" i="4"/>
  <c r="H48" i="4"/>
  <c r="I48" i="4"/>
  <c r="H49" i="4"/>
  <c r="I49" i="4"/>
  <c r="H50" i="4"/>
  <c r="I50" i="4"/>
  <c r="H51" i="4"/>
  <c r="I51" i="4"/>
  <c r="H52" i="4"/>
  <c r="I52" i="4"/>
  <c r="H53" i="4"/>
  <c r="I53" i="4"/>
  <c r="H54" i="4"/>
  <c r="I54" i="4"/>
  <c r="H55" i="4"/>
  <c r="I55" i="4"/>
  <c r="H56" i="4"/>
  <c r="I56" i="4"/>
  <c r="H57" i="4"/>
  <c r="I57" i="4"/>
  <c r="H58" i="4"/>
  <c r="I58" i="4"/>
  <c r="H59" i="4"/>
  <c r="I59" i="4"/>
  <c r="I4" i="4"/>
  <c r="H4" i="4"/>
  <c r="H6" i="3"/>
  <c r="I6" i="3"/>
  <c r="H7" i="3"/>
  <c r="I7" i="3"/>
  <c r="H8" i="3"/>
  <c r="I8" i="3"/>
  <c r="H9" i="3"/>
  <c r="I9" i="3"/>
  <c r="H10" i="3"/>
  <c r="I10" i="3"/>
  <c r="H11" i="3"/>
  <c r="I11" i="3"/>
  <c r="H12" i="3"/>
  <c r="I12" i="3"/>
  <c r="H13" i="3"/>
  <c r="I13" i="3"/>
  <c r="H14" i="3"/>
  <c r="I14" i="3"/>
  <c r="H15" i="3"/>
  <c r="I15" i="3"/>
  <c r="H16" i="3"/>
  <c r="I16" i="3"/>
  <c r="H17" i="3"/>
  <c r="I17" i="3"/>
  <c r="H18" i="3"/>
  <c r="I18" i="3"/>
  <c r="H19" i="3"/>
  <c r="I19" i="3"/>
  <c r="H20" i="3"/>
  <c r="I20" i="3"/>
  <c r="J20" i="3"/>
  <c r="H21" i="3"/>
  <c r="I21" i="3"/>
  <c r="H22" i="3"/>
  <c r="I22" i="3"/>
  <c r="J22" i="3"/>
  <c r="H23" i="3"/>
  <c r="I23" i="3"/>
  <c r="H24" i="3"/>
  <c r="I24" i="3"/>
  <c r="H25" i="3"/>
  <c r="I25" i="3"/>
  <c r="H26" i="3"/>
  <c r="I26" i="3"/>
  <c r="H27" i="3"/>
  <c r="I27" i="3"/>
  <c r="H28" i="3"/>
  <c r="I28" i="3"/>
  <c r="H29" i="3"/>
  <c r="I29" i="3"/>
  <c r="H30" i="3"/>
  <c r="I30" i="3"/>
  <c r="H31" i="3"/>
  <c r="I31" i="3"/>
  <c r="H32" i="3"/>
  <c r="I32" i="3"/>
  <c r="H33" i="3"/>
  <c r="I33" i="3"/>
  <c r="H34" i="3"/>
  <c r="I34" i="3"/>
  <c r="H35" i="3"/>
  <c r="I35" i="3"/>
  <c r="H36" i="3"/>
  <c r="I36" i="3"/>
  <c r="H37" i="3"/>
  <c r="I37" i="3"/>
  <c r="H38" i="3"/>
  <c r="I38" i="3"/>
  <c r="H39" i="3"/>
  <c r="I39" i="3"/>
  <c r="H40" i="3"/>
  <c r="I40" i="3"/>
  <c r="H41" i="3"/>
  <c r="I41" i="3"/>
  <c r="H42" i="3"/>
  <c r="I42" i="3"/>
  <c r="H43" i="3"/>
  <c r="I43" i="3"/>
  <c r="H44" i="3"/>
  <c r="I44" i="3"/>
  <c r="H45" i="3"/>
  <c r="I45" i="3"/>
  <c r="H46" i="3"/>
  <c r="I46" i="3"/>
  <c r="H47" i="3"/>
  <c r="I47" i="3"/>
  <c r="H48" i="3"/>
  <c r="I48" i="3"/>
  <c r="H49" i="3"/>
  <c r="I49" i="3"/>
  <c r="H50" i="3"/>
  <c r="I50" i="3"/>
  <c r="H51" i="3"/>
  <c r="I51" i="3"/>
  <c r="H52" i="3"/>
  <c r="I52" i="3"/>
  <c r="H53" i="3"/>
  <c r="I53" i="3"/>
  <c r="H54" i="3"/>
  <c r="I54" i="3"/>
  <c r="H55" i="3"/>
  <c r="I55" i="3"/>
  <c r="H56" i="3"/>
  <c r="I56" i="3"/>
  <c r="H57" i="3"/>
  <c r="I57" i="3"/>
  <c r="H58" i="3"/>
  <c r="I58" i="3"/>
  <c r="H59" i="3"/>
  <c r="I59" i="3"/>
  <c r="I4" i="3"/>
  <c r="H4" i="3"/>
  <c r="I6" i="2"/>
  <c r="I7" i="2"/>
  <c r="I8" i="2"/>
  <c r="I9" i="2"/>
  <c r="I10" i="2"/>
  <c r="I11" i="2"/>
  <c r="I12" i="2"/>
  <c r="I13" i="2"/>
  <c r="I14" i="2"/>
  <c r="I15" i="2"/>
  <c r="I16" i="2"/>
  <c r="I17" i="2"/>
  <c r="I18" i="2"/>
  <c r="I19" i="2"/>
  <c r="I20" i="2"/>
  <c r="J20" i="2"/>
  <c r="I21" i="2"/>
  <c r="I22" i="2"/>
  <c r="J22" i="2"/>
  <c r="I23" i="2"/>
  <c r="I24" i="2"/>
  <c r="I25" i="2"/>
  <c r="I26" i="2"/>
  <c r="I27" i="2"/>
  <c r="J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4"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4" i="2"/>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2" i="1"/>
  <c r="I53" i="1"/>
  <c r="I54" i="1"/>
  <c r="I55" i="1"/>
  <c r="I56" i="1"/>
  <c r="I57" i="1"/>
  <c r="I58" i="1"/>
  <c r="I59" i="1"/>
  <c r="I4"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D21" i="4" l="1"/>
  <c r="D23" i="4"/>
  <c r="D24" i="4"/>
  <c r="D25" i="4"/>
  <c r="D26" i="4"/>
  <c r="D28" i="4"/>
  <c r="D29" i="4"/>
  <c r="D30" i="4"/>
  <c r="D31" i="4"/>
  <c r="D32" i="4"/>
  <c r="D33" i="4"/>
  <c r="G21" i="3"/>
  <c r="G21" i="2"/>
  <c r="D28" i="2"/>
  <c r="D29" i="2"/>
  <c r="D30" i="2"/>
  <c r="D31" i="2"/>
  <c r="D32" i="2"/>
  <c r="D33" i="2"/>
  <c r="D21" i="2"/>
  <c r="G40" i="1"/>
  <c r="G38" i="1"/>
  <c r="G36" i="1"/>
  <c r="G32" i="1"/>
  <c r="G30" i="1"/>
  <c r="G28" i="1"/>
  <c r="G24" i="1"/>
  <c r="G22" i="1"/>
  <c r="G20" i="1"/>
  <c r="G16" i="1"/>
  <c r="G14" i="1"/>
  <c r="J14" i="1" s="1"/>
  <c r="G12" i="1"/>
  <c r="G8" i="1"/>
  <c r="G6" i="1"/>
  <c r="J36" i="1"/>
  <c r="J16" i="1"/>
  <c r="G7" i="1"/>
  <c r="G9" i="1"/>
  <c r="G10" i="1"/>
  <c r="G11" i="1"/>
  <c r="G13" i="1"/>
  <c r="G15" i="1"/>
  <c r="G17" i="1"/>
  <c r="G18" i="1"/>
  <c r="G19" i="1"/>
  <c r="G21" i="1"/>
  <c r="G23" i="1"/>
  <c r="G25" i="1"/>
  <c r="G26" i="1"/>
  <c r="G27" i="1"/>
  <c r="G29" i="1"/>
  <c r="G31" i="1"/>
  <c r="G33" i="1"/>
  <c r="G34" i="1"/>
  <c r="G35" i="1"/>
  <c r="G37" i="1"/>
  <c r="G39" i="1"/>
  <c r="G41" i="1"/>
  <c r="G42" i="1"/>
  <c r="G43" i="1"/>
  <c r="G44" i="1"/>
  <c r="G45" i="1"/>
  <c r="G46" i="1"/>
  <c r="G47" i="1"/>
  <c r="G48" i="1"/>
  <c r="G49" i="1"/>
  <c r="G50" i="1"/>
  <c r="G51" i="1"/>
  <c r="G52" i="1"/>
  <c r="G53" i="1"/>
  <c r="G54" i="1"/>
  <c r="G55" i="1"/>
  <c r="G56" i="1"/>
  <c r="G57" i="1"/>
  <c r="G58" i="1"/>
  <c r="G59" i="1"/>
  <c r="J39" i="1" l="1"/>
  <c r="J25" i="1"/>
  <c r="J35" i="1"/>
  <c r="J21" i="1"/>
  <c r="J12" i="1"/>
  <c r="J7" i="1"/>
  <c r="J24" i="1"/>
  <c r="J18" i="1"/>
  <c r="J21" i="2"/>
  <c r="J28" i="1"/>
  <c r="J40" i="1"/>
  <c r="J19" i="1"/>
  <c r="J9" i="1"/>
  <c r="J20" i="1"/>
  <c r="J37" i="1"/>
  <c r="J23" i="1"/>
  <c r="J4" i="1"/>
  <c r="J8" i="1"/>
  <c r="J58" i="1"/>
  <c r="J56" i="1"/>
  <c r="J54" i="1"/>
  <c r="J52" i="1"/>
  <c r="J50" i="1"/>
  <c r="J48" i="1"/>
  <c r="J46" i="1"/>
  <c r="J44" i="1"/>
  <c r="J42" i="1"/>
  <c r="J33" i="1"/>
  <c r="J29" i="1"/>
  <c r="J15" i="1"/>
  <c r="J11" i="1"/>
  <c r="J6" i="1"/>
  <c r="J22" i="1"/>
  <c r="J30" i="1"/>
  <c r="J38" i="1"/>
  <c r="J32" i="1"/>
  <c r="J59" i="1"/>
  <c r="J57" i="1"/>
  <c r="J55" i="1"/>
  <c r="J53" i="1"/>
  <c r="J51" i="1"/>
  <c r="J49" i="1"/>
  <c r="J47" i="1"/>
  <c r="J45" i="1"/>
  <c r="J43" i="1"/>
  <c r="J41" i="1"/>
  <c r="J31" i="1"/>
  <c r="J27" i="1"/>
  <c r="J17" i="1"/>
  <c r="J13" i="1"/>
  <c r="J10" i="1"/>
  <c r="J26" i="1"/>
  <c r="J34" i="1"/>
  <c r="D33" i="3"/>
  <c r="G21" i="4" l="1"/>
  <c r="J21" i="4" s="1"/>
  <c r="G23" i="4"/>
  <c r="J23" i="4" s="1"/>
  <c r="G24" i="4"/>
  <c r="J24" i="4" s="1"/>
  <c r="G25" i="4"/>
  <c r="J25" i="4" s="1"/>
  <c r="G26" i="4"/>
  <c r="J26" i="4" s="1"/>
  <c r="G27" i="4"/>
  <c r="J27" i="4" s="1"/>
  <c r="G28" i="4"/>
  <c r="J28" i="4" s="1"/>
  <c r="G29" i="4"/>
  <c r="J29" i="4" s="1"/>
  <c r="G30" i="4"/>
  <c r="J30" i="4" s="1"/>
  <c r="G31" i="4"/>
  <c r="J31" i="4" s="1"/>
  <c r="G32" i="4"/>
  <c r="J32" i="4" s="1"/>
  <c r="G33" i="4"/>
  <c r="J33" i="4" s="1"/>
  <c r="G34" i="4"/>
  <c r="G35" i="4"/>
  <c r="G36" i="4"/>
  <c r="G37" i="4"/>
  <c r="J37" i="4" s="1"/>
  <c r="G38" i="4"/>
  <c r="G39" i="4"/>
  <c r="G40" i="4"/>
  <c r="G41" i="4"/>
  <c r="J41" i="4" s="1"/>
  <c r="G42" i="4"/>
  <c r="G43" i="4"/>
  <c r="G44" i="4"/>
  <c r="G45" i="4"/>
  <c r="J45" i="4" s="1"/>
  <c r="G46" i="4"/>
  <c r="G47" i="4"/>
  <c r="G48" i="4"/>
  <c r="G49" i="4"/>
  <c r="J49" i="4" s="1"/>
  <c r="G50" i="4"/>
  <c r="G51" i="4"/>
  <c r="G52" i="4"/>
  <c r="G53" i="4"/>
  <c r="J53" i="4" s="1"/>
  <c r="G54" i="4"/>
  <c r="G55" i="4"/>
  <c r="D19" i="4"/>
  <c r="D34" i="4"/>
  <c r="D35" i="4"/>
  <c r="D36" i="4"/>
  <c r="D37" i="4"/>
  <c r="D38" i="4"/>
  <c r="D39" i="4"/>
  <c r="D40" i="4"/>
  <c r="D41" i="4"/>
  <c r="D42" i="4"/>
  <c r="D43" i="4"/>
  <c r="D44" i="4"/>
  <c r="D45" i="4"/>
  <c r="D46" i="4"/>
  <c r="D47" i="4"/>
  <c r="D48" i="4"/>
  <c r="D49" i="4"/>
  <c r="D50" i="4"/>
  <c r="D51" i="4"/>
  <c r="D52" i="4"/>
  <c r="D53" i="4"/>
  <c r="D54" i="4"/>
  <c r="D55" i="4"/>
  <c r="D56" i="4"/>
  <c r="J56" i="4" s="1"/>
  <c r="D57" i="4"/>
  <c r="D58" i="4"/>
  <c r="D59" i="4"/>
  <c r="J55" i="4" l="1"/>
  <c r="J51" i="4"/>
  <c r="J47" i="4"/>
  <c r="J43" i="4"/>
  <c r="J39" i="4"/>
  <c r="J35" i="4"/>
  <c r="J54" i="4"/>
  <c r="J50" i="4"/>
  <c r="J46" i="4"/>
  <c r="J42" i="4"/>
  <c r="J38" i="4"/>
  <c r="J34" i="4"/>
  <c r="J52" i="4"/>
  <c r="J48" i="4"/>
  <c r="J44" i="4"/>
  <c r="J40" i="4"/>
  <c r="J36" i="4"/>
  <c r="G6" i="4"/>
  <c r="G7" i="4"/>
  <c r="G8" i="4"/>
  <c r="G9" i="4"/>
  <c r="G10" i="4"/>
  <c r="G11" i="4"/>
  <c r="G12" i="4"/>
  <c r="G13" i="4"/>
  <c r="G14" i="4"/>
  <c r="G15" i="4"/>
  <c r="G16" i="4"/>
  <c r="G17" i="4"/>
  <c r="G18" i="4"/>
  <c r="G19" i="4"/>
  <c r="J19" i="4" s="1"/>
  <c r="G57" i="4"/>
  <c r="J57" i="4" s="1"/>
  <c r="G58" i="4"/>
  <c r="J58" i="4" s="1"/>
  <c r="G59" i="4"/>
  <c r="J59" i="4" s="1"/>
  <c r="G4" i="4"/>
  <c r="D6" i="4"/>
  <c r="D7" i="4"/>
  <c r="D8" i="4"/>
  <c r="D9" i="4"/>
  <c r="D10" i="4"/>
  <c r="D11" i="4"/>
  <c r="D12" i="4"/>
  <c r="D13" i="4"/>
  <c r="D14" i="4"/>
  <c r="D15" i="4"/>
  <c r="D16" i="4"/>
  <c r="D17" i="4"/>
  <c r="D18" i="4"/>
  <c r="D4" i="4"/>
  <c r="G59" i="3"/>
  <c r="G58" i="3"/>
  <c r="G57" i="3"/>
  <c r="G55" i="3"/>
  <c r="G54" i="3"/>
  <c r="G53" i="3"/>
  <c r="G52" i="3"/>
  <c r="G51" i="3"/>
  <c r="G50" i="3"/>
  <c r="G49" i="3"/>
  <c r="G48" i="3"/>
  <c r="G47" i="3"/>
  <c r="G46" i="3"/>
  <c r="G45" i="3"/>
  <c r="G44" i="3"/>
  <c r="G43" i="3"/>
  <c r="G42" i="3"/>
  <c r="G41" i="3"/>
  <c r="G40" i="3"/>
  <c r="G39" i="3"/>
  <c r="G38" i="3"/>
  <c r="G37" i="3"/>
  <c r="G36" i="3"/>
  <c r="G35" i="3"/>
  <c r="G34" i="3"/>
  <c r="G33" i="3"/>
  <c r="J33" i="3" s="1"/>
  <c r="G32" i="3"/>
  <c r="G31" i="3"/>
  <c r="G30" i="3"/>
  <c r="G29" i="3"/>
  <c r="G28" i="3"/>
  <c r="G27" i="3"/>
  <c r="J27" i="3" s="1"/>
  <c r="G26" i="3"/>
  <c r="G25" i="3"/>
  <c r="G24" i="3"/>
  <c r="G23" i="3"/>
  <c r="G19" i="3"/>
  <c r="G18" i="3"/>
  <c r="G17" i="3"/>
  <c r="G16" i="3"/>
  <c r="G15" i="3"/>
  <c r="G14" i="3"/>
  <c r="G13" i="3"/>
  <c r="G12" i="3"/>
  <c r="G11" i="3"/>
  <c r="G10" i="3"/>
  <c r="G9" i="3"/>
  <c r="G8" i="3"/>
  <c r="G7" i="3"/>
  <c r="G6" i="3"/>
  <c r="G4" i="3"/>
  <c r="D6" i="3"/>
  <c r="D7" i="3"/>
  <c r="D8" i="3"/>
  <c r="D9" i="3"/>
  <c r="D10" i="3"/>
  <c r="D11" i="3"/>
  <c r="D12" i="3"/>
  <c r="D13" i="3"/>
  <c r="D14" i="3"/>
  <c r="D15" i="3"/>
  <c r="D16" i="3"/>
  <c r="D17" i="3"/>
  <c r="D18" i="3"/>
  <c r="D19" i="3"/>
  <c r="D21" i="3"/>
  <c r="J21" i="3" s="1"/>
  <c r="D23" i="3"/>
  <c r="D24" i="3"/>
  <c r="D25" i="3"/>
  <c r="D26" i="3"/>
  <c r="D28" i="3"/>
  <c r="D29" i="3"/>
  <c r="D30" i="3"/>
  <c r="D31" i="3"/>
  <c r="D32" i="3"/>
  <c r="D34" i="3"/>
  <c r="D35" i="3"/>
  <c r="D36" i="3"/>
  <c r="D37" i="3"/>
  <c r="D38" i="3"/>
  <c r="D39" i="3"/>
  <c r="D40" i="3"/>
  <c r="D41" i="3"/>
  <c r="D42" i="3"/>
  <c r="D43" i="3"/>
  <c r="D44" i="3"/>
  <c r="D45" i="3"/>
  <c r="D46" i="3"/>
  <c r="D47" i="3"/>
  <c r="D48" i="3"/>
  <c r="D49" i="3"/>
  <c r="D50" i="3"/>
  <c r="D51" i="3"/>
  <c r="D52" i="3"/>
  <c r="D53" i="3"/>
  <c r="D54" i="3"/>
  <c r="D55" i="3"/>
  <c r="D56" i="3"/>
  <c r="J56" i="3" s="1"/>
  <c r="D57" i="3"/>
  <c r="D58" i="3"/>
  <c r="D59" i="3"/>
  <c r="D4" i="3"/>
  <c r="G6" i="2"/>
  <c r="G7" i="2"/>
  <c r="G8" i="2"/>
  <c r="G9" i="2"/>
  <c r="G10" i="2"/>
  <c r="G11" i="2"/>
  <c r="G12" i="2"/>
  <c r="G13" i="2"/>
  <c r="G14" i="2"/>
  <c r="G15" i="2"/>
  <c r="G16" i="2"/>
  <c r="G17" i="2"/>
  <c r="G18" i="2"/>
  <c r="G19" i="2"/>
  <c r="G23" i="2"/>
  <c r="G24" i="2"/>
  <c r="G25" i="2"/>
  <c r="G26" i="2"/>
  <c r="G28" i="2"/>
  <c r="J28" i="2" s="1"/>
  <c r="G29" i="2"/>
  <c r="J29" i="2" s="1"/>
  <c r="G30" i="2"/>
  <c r="J30" i="2" s="1"/>
  <c r="G31" i="2"/>
  <c r="J31" i="2" s="1"/>
  <c r="G32" i="2"/>
  <c r="J32" i="2" s="1"/>
  <c r="G33" i="2"/>
  <c r="J33" i="2" s="1"/>
  <c r="G34" i="2"/>
  <c r="G35" i="2"/>
  <c r="G36" i="2"/>
  <c r="G37" i="2"/>
  <c r="G38" i="2"/>
  <c r="G39" i="2"/>
  <c r="G40" i="2"/>
  <c r="G41" i="2"/>
  <c r="G42" i="2"/>
  <c r="G43" i="2"/>
  <c r="G44" i="2"/>
  <c r="G45" i="2"/>
  <c r="G46" i="2"/>
  <c r="G47" i="2"/>
  <c r="G48" i="2"/>
  <c r="G49" i="2"/>
  <c r="G50" i="2"/>
  <c r="G51" i="2"/>
  <c r="G52" i="2"/>
  <c r="G53" i="2"/>
  <c r="G54" i="2"/>
  <c r="G55" i="2"/>
  <c r="G57" i="2"/>
  <c r="G58" i="2"/>
  <c r="G59" i="2"/>
  <c r="G4" i="2"/>
  <c r="D6" i="2"/>
  <c r="D7" i="2"/>
  <c r="D8" i="2"/>
  <c r="D9" i="2"/>
  <c r="D10" i="2"/>
  <c r="D11" i="2"/>
  <c r="D12" i="2"/>
  <c r="D13" i="2"/>
  <c r="D14" i="2"/>
  <c r="D15" i="2"/>
  <c r="D16" i="2"/>
  <c r="D17" i="2"/>
  <c r="D18" i="2"/>
  <c r="D19" i="2"/>
  <c r="D23" i="2"/>
  <c r="D24" i="2"/>
  <c r="D25" i="2"/>
  <c r="D26" i="2"/>
  <c r="D34" i="2"/>
  <c r="J34" i="2" s="1"/>
  <c r="D35" i="2"/>
  <c r="J35" i="2" s="1"/>
  <c r="D36" i="2"/>
  <c r="J36" i="2" s="1"/>
  <c r="D37" i="2"/>
  <c r="D38" i="2"/>
  <c r="J38" i="2" s="1"/>
  <c r="D39" i="2"/>
  <c r="J39" i="2" s="1"/>
  <c r="D40" i="2"/>
  <c r="D41" i="2"/>
  <c r="J41" i="2" s="1"/>
  <c r="D42" i="2"/>
  <c r="J42" i="2" s="1"/>
  <c r="D43" i="2"/>
  <c r="D44" i="2"/>
  <c r="J44" i="2" s="1"/>
  <c r="D45" i="2"/>
  <c r="J45" i="2" s="1"/>
  <c r="D46" i="2"/>
  <c r="J46" i="2" s="1"/>
  <c r="D47" i="2"/>
  <c r="D48" i="2"/>
  <c r="J48" i="2" s="1"/>
  <c r="D49" i="2"/>
  <c r="J49" i="2" s="1"/>
  <c r="D50" i="2"/>
  <c r="J50" i="2" s="1"/>
  <c r="D51" i="2"/>
  <c r="J51" i="2" s="1"/>
  <c r="D52" i="2"/>
  <c r="J52" i="2" s="1"/>
  <c r="D53" i="2"/>
  <c r="J53" i="2" s="1"/>
  <c r="D54" i="2"/>
  <c r="J54" i="2" s="1"/>
  <c r="D55" i="2"/>
  <c r="D56" i="2"/>
  <c r="J56" i="2" s="1"/>
  <c r="D57" i="2"/>
  <c r="D58" i="2"/>
  <c r="D59" i="2"/>
  <c r="D4" i="2"/>
  <c r="J40" i="2" l="1"/>
  <c r="J47" i="2"/>
  <c r="J55" i="2"/>
  <c r="J43" i="2"/>
  <c r="J25" i="3"/>
  <c r="J18" i="4"/>
  <c r="J14" i="4"/>
  <c r="J10" i="4"/>
  <c r="J6" i="4"/>
  <c r="J17" i="4"/>
  <c r="J13" i="4"/>
  <c r="J9" i="4"/>
  <c r="J57" i="2"/>
  <c r="J26" i="2"/>
  <c r="J19" i="2"/>
  <c r="J15" i="2"/>
  <c r="J11" i="2"/>
  <c r="J7" i="2"/>
  <c r="J4" i="2"/>
  <c r="G61" i="2"/>
  <c r="G60" i="2" s="1"/>
  <c r="J6" i="3"/>
  <c r="J10" i="3"/>
  <c r="J14" i="3"/>
  <c r="J18" i="3"/>
  <c r="J29" i="3"/>
  <c r="J37" i="3"/>
  <c r="J41" i="3"/>
  <c r="J45" i="3"/>
  <c r="J49" i="3"/>
  <c r="J53" i="3"/>
  <c r="J58" i="3"/>
  <c r="J34" i="3"/>
  <c r="J38" i="3"/>
  <c r="J42" i="3"/>
  <c r="J46" i="3"/>
  <c r="J50" i="3"/>
  <c r="J54" i="3"/>
  <c r="J23" i="3"/>
  <c r="J25" i="2"/>
  <c r="J18" i="2"/>
  <c r="J14" i="2"/>
  <c r="J10" i="2"/>
  <c r="J6" i="2"/>
  <c r="J59" i="2"/>
  <c r="J16" i="4"/>
  <c r="J12" i="4"/>
  <c r="J8" i="4"/>
  <c r="J4" i="4"/>
  <c r="J15" i="4"/>
  <c r="J11" i="4"/>
  <c r="J7" i="4"/>
  <c r="J11" i="3"/>
  <c r="J19" i="3"/>
  <c r="J26" i="3"/>
  <c r="J8" i="3"/>
  <c r="J12" i="3"/>
  <c r="J16" i="3"/>
  <c r="J31" i="3"/>
  <c r="J35" i="3"/>
  <c r="J39" i="3"/>
  <c r="J43" i="3"/>
  <c r="J47" i="3"/>
  <c r="J51" i="3"/>
  <c r="J55" i="3"/>
  <c r="J7" i="3"/>
  <c r="J15" i="3"/>
  <c r="J30" i="3"/>
  <c r="J59" i="3"/>
  <c r="J4" i="3"/>
  <c r="J9" i="3"/>
  <c r="J13" i="3"/>
  <c r="J17" i="3"/>
  <c r="J24" i="3"/>
  <c r="J28" i="3"/>
  <c r="J32" i="3"/>
  <c r="J36" i="3"/>
  <c r="J40" i="3"/>
  <c r="J44" i="3"/>
  <c r="J48" i="3"/>
  <c r="J52" i="3"/>
  <c r="J57" i="3"/>
  <c r="J24" i="2"/>
  <c r="J17" i="2"/>
  <c r="J13" i="2"/>
  <c r="J9" i="2"/>
  <c r="J37" i="2"/>
  <c r="J58" i="2"/>
  <c r="J23" i="2"/>
  <c r="J16" i="2"/>
  <c r="J12" i="2"/>
  <c r="J8" i="2"/>
  <c r="G61" i="4"/>
  <c r="G60" i="4" s="1"/>
  <c r="B61" i="1" l="1"/>
  <c r="C61" i="1"/>
  <c r="D61" i="1"/>
  <c r="E61" i="1"/>
  <c r="E60" i="1" s="1"/>
  <c r="F61" i="1"/>
  <c r="F60" i="1" s="1"/>
  <c r="G61" i="1"/>
  <c r="G60" i="1" s="1"/>
  <c r="J61" i="1" l="1"/>
  <c r="B60" i="1"/>
  <c r="H60" i="1" s="1"/>
  <c r="H61" i="1"/>
  <c r="C60" i="1"/>
  <c r="I60" i="1" s="1"/>
  <c r="I61" i="1"/>
  <c r="D60" i="1"/>
  <c r="D63" i="1"/>
  <c r="G63" i="1"/>
  <c r="J60" i="1" l="1"/>
  <c r="H63" i="1"/>
  <c r="F61" i="4"/>
  <c r="F60" i="4" s="1"/>
  <c r="E61" i="4"/>
  <c r="E60" i="4" s="1"/>
  <c r="C61" i="4"/>
  <c r="B61" i="4"/>
  <c r="D61" i="4"/>
  <c r="F61" i="3"/>
  <c r="F60" i="3" s="1"/>
  <c r="E61" i="3"/>
  <c r="E60" i="3" s="1"/>
  <c r="C61" i="3"/>
  <c r="B61" i="3"/>
  <c r="F61" i="2"/>
  <c r="F60" i="2" s="1"/>
  <c r="E61" i="2"/>
  <c r="E60" i="2" s="1"/>
  <c r="C61" i="2"/>
  <c r="B61" i="2"/>
  <c r="C60" i="4" l="1"/>
  <c r="I60" i="4" s="1"/>
  <c r="I61" i="4"/>
  <c r="D60" i="4"/>
  <c r="J61" i="4"/>
  <c r="B60" i="4"/>
  <c r="H61" i="4"/>
  <c r="C60" i="3"/>
  <c r="I60" i="3" s="1"/>
  <c r="I61" i="3"/>
  <c r="B60" i="3"/>
  <c r="H61" i="3"/>
  <c r="C60" i="2"/>
  <c r="I61" i="2"/>
  <c r="B60" i="2"/>
  <c r="H61" i="2"/>
  <c r="D61" i="3"/>
  <c r="G61" i="3"/>
  <c r="G60" i="3" s="1"/>
  <c r="D61" i="2"/>
  <c r="H60" i="4" l="1"/>
  <c r="H60" i="3"/>
  <c r="D60" i="3"/>
  <c r="J61" i="3"/>
  <c r="H60" i="2"/>
  <c r="I60" i="2"/>
  <c r="D60" i="2"/>
  <c r="J61" i="2"/>
  <c r="J60" i="4"/>
  <c r="G65" i="2"/>
  <c r="J60" i="3" l="1"/>
  <c r="J60" i="2"/>
  <c r="D65" i="2"/>
  <c r="H65" i="2" s="1"/>
</calcChain>
</file>

<file path=xl/sharedStrings.xml><?xml version="1.0" encoding="utf-8"?>
<sst xmlns="http://schemas.openxmlformats.org/spreadsheetml/2006/main" count="299" uniqueCount="77">
  <si>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</si>
  <si>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</si>
  <si>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</si>
  <si>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</si>
  <si>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</si>
  <si>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</si>
  <si>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</si>
  <si>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</si>
  <si>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</si>
  <si>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</si>
  <si>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</si>
  <si>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</si>
  <si>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</si>
  <si>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</si>
  <si>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</si>
  <si>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</si>
  <si>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</si>
  <si>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</si>
  <si>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</si>
  <si>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</si>
  <si>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</si>
  <si>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</si>
  <si>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</si>
  <si>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</si>
  <si>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</si>
  <si>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</si>
  <si>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</si>
  <si>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</si>
  <si>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Erzincan</t>
  </si>
  <si>
    <t>Hatay</t>
  </si>
  <si>
    <t>Isparta Süleyman Demirel</t>
  </si>
  <si>
    <t>Kahramanmaraş</t>
  </si>
  <si>
    <t>Kars Harakani</t>
  </si>
  <si>
    <t>Kastamonu</t>
  </si>
  <si>
    <t>Kayseri</t>
  </si>
  <si>
    <t>Kocaeli Cengiz Topel</t>
  </si>
  <si>
    <t>Konya</t>
  </si>
  <si>
    <t>Malatya</t>
  </si>
  <si>
    <t>Mardin</t>
  </si>
  <si>
    <t>Kapadokya</t>
  </si>
  <si>
    <t>Ordu-Giresun</t>
  </si>
  <si>
    <t>Samsun Çarşamba</t>
  </si>
  <si>
    <t>Siirt</t>
  </si>
  <si>
    <t>Sinop</t>
  </si>
  <si>
    <t>Sivas Nuri Demirağ</t>
  </si>
  <si>
    <t>Şanlıurfa Gap</t>
  </si>
  <si>
    <t>Şırnak Şerafettin Elçi</t>
  </si>
  <si>
    <t>Tekirdağ Çorlu</t>
  </si>
  <si>
    <t>Tokat</t>
  </si>
  <si>
    <t>Uşak</t>
  </si>
  <si>
    <t>Van Ferit Melen</t>
  </si>
  <si>
    <t>DHMİ TOPLAMI</t>
  </si>
  <si>
    <t>TÜRKİYE GENELİ</t>
  </si>
  <si>
    <t>OVERFLIGHT</t>
  </si>
  <si>
    <t>TÜRKİYE GENELİ OVERFLIGHT DAHİL</t>
  </si>
  <si>
    <t>İstanbul Sabiha Gökçen(*)</t>
  </si>
  <si>
    <t>Gazipaşa Alanya(*)</t>
  </si>
  <si>
    <t>Aydın Çıldır(*)</t>
  </si>
  <si>
    <t>Eskişehir Hasan Polatkan(*)</t>
  </si>
  <si>
    <t>Zafer(*)</t>
  </si>
  <si>
    <t>Zonguldak Çaycuma(*)</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</si>
  <si>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</si>
  <si>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</si>
  <si>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</si>
  <si>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</si>
  <si>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</si>
  <si>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</si>
  <si>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</si>
  <si>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</si>
  <si>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</si>
  <si>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</si>
  <si>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İstanbul(*)</t>
  </si>
  <si>
    <t>(*)İşaretli havalimanlarından  Zonguldak Çaycuma,Gazipaşa Alanya,Zafer ve Aydın Çıldır Havalimanları DHMİ denetimli özel şirket tarafından işletilmektedir. İstanbul Sabiha Gökçen Havalimanı Savunma Sanayi Müsteşarlığı denetiminde özel şirket tarafından,Eskişehir Hasan Polatkan Havalimanı, Eskişehir Anadolu Üniversitesi SHYO tarafından, İstanbul Havalimanı DHMİ denetimi ve gözetimi altında özel şirket tarafından işletilmekte olduğundan DHMİ toplamında hariç tutulmuştur.</t>
  </si>
  <si>
    <t xml:space="preserve">Muş Sultan Alparslan </t>
  </si>
  <si>
    <t>2018 OCAK AYI
(Kesin Olmayan)</t>
  </si>
  <si>
    <t>2019 OCAK AYI
(Kesin Olmayan)</t>
  </si>
  <si>
    <t xml:space="preserve"> 2019/2018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</si>
</sst>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T_L_-;\-* #,##0.00\ _T_L_-;_-* &quot;-&quot;??\ _T_L_-;_-@_-"/>
    <numFmt numFmtId="165" formatCode="_-* #,##0\ _T_L_-;\-* #,##0\ _T_L_-;_-* &quot;-&quot;??\ _T_L_-;_-@_-"/>
    <numFmt numFmtId="166" formatCode="#,##0.0"/>
    <numFmt numFmtId="167" formatCode="#,##0_ ;\-#,##0\ "/>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63">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0" fontId="4" fillId="11" borderId="9" xfId="1" applyNumberFormat="1" applyFont="1" applyFill="1" applyBorder="1" applyAlignment="1">
      <alignment horizontal="left" vertical="center"/>
    </xf>
    <xf numFmtId="167"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3" fontId="10" fillId="5" borderId="12" xfId="5" applyNumberFormat="1" applyFont="1" applyFill="1" applyBorder="1" applyAlignment="1"/>
    <xf numFmtId="3" fontId="4" fillId="9" borderId="0" xfId="3" applyNumberFormat="1" applyFont="1" applyFill="1" applyBorder="1" applyAlignment="1">
      <alignment horizontal="righ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165"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3" fontId="10" fillId="5" borderId="12" xfId="5" applyNumberFormat="1" applyFont="1" applyFill="1" applyBorder="1" applyAlignment="1">
      <alignment horizontal="right"/>
    </xf>
    <xf numFmtId="3" fontId="10" fillId="5" borderId="2"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4" borderId="0" xfId="3" applyNumberFormat="1" applyFont="1" applyFill="1" applyBorder="1" applyAlignment="1">
      <alignment horizontal="right" vertical="center"/>
    </xf>
    <xf numFmtId="166" fontId="8" fillId="6" borderId="5" xfId="3" applyNumberFormat="1" applyFont="1" applyFill="1" applyBorder="1" applyAlignment="1">
      <alignment horizontal="right" vertical="center"/>
    </xf>
    <xf numFmtId="166" fontId="8" fillId="6"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165" fontId="10" fillId="4" borderId="11"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center" vertical="center"/>
    </xf>
    <xf numFmtId="165" fontId="3" fillId="5" borderId="6" xfId="1" applyNumberFormat="1" applyFont="1" applyFill="1" applyBorder="1" applyAlignment="1">
      <alignment horizontal="center"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166" fontId="10" fillId="11" borderId="10" xfId="2" applyNumberFormat="1" applyFont="1" applyFill="1" applyBorder="1" applyAlignment="1">
      <alignment horizontal="right" vertical="center"/>
    </xf>
    <xf numFmtId="166" fontId="10" fillId="11" borderId="11" xfId="2" applyNumberFormat="1" applyFont="1" applyFill="1" applyBorder="1" applyAlignment="1">
      <alignment horizontal="right" vertical="center"/>
    </xf>
    <xf numFmtId="166" fontId="10" fillId="5" borderId="2" xfId="4" applyNumberFormat="1" applyFont="1" applyFill="1" applyBorder="1" applyAlignment="1">
      <alignment horizontal="right" vertical="center"/>
    </xf>
    <xf numFmtId="166" fontId="10" fillId="5" borderId="3" xfId="4" applyNumberFormat="1" applyFont="1" applyFill="1" applyBorder="1" applyAlignment="1">
      <alignment horizontal="right" vertical="center"/>
    </xf>
    <xf numFmtId="166" fontId="10" fillId="5" borderId="12" xfId="5" applyNumberFormat="1" applyFont="1" applyFill="1" applyBorder="1" applyAlignment="1">
      <alignment horizontal="right"/>
    </xf>
    <xf numFmtId="166" fontId="10" fillId="5" borderId="13" xfId="5" applyNumberFormat="1" applyFont="1" applyFill="1" applyBorder="1" applyAlignment="1">
      <alignment horizontal="right"/>
    </xf>
  </cellXfs>
  <cellStyles count="6">
    <cellStyle name="Binlik Ayracı 2" xfId="3"/>
    <cellStyle name="Normal" xfId="0" builtinId="0"/>
    <cellStyle name="Normal 2" xfId="5"/>
    <cellStyle name="Vurgu1" xfId="1" builtinId="29"/>
    <cellStyle name="Vurgu4" xfId="2" builtinId="41"/>
    <cellStyle name="Yüzde 2" xfId="4"/>
  </cellStyles>
  <dxfs count="27">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
      <numFmt numFmtId="168"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90" zoomScaleNormal="90" workbookViewId="0">
      <selection activeCell="H2" sqref="H2:J2"/>
    </sheetView>
  </sheetViews>
  <sheetFormatPr defaultRowHeight="15" x14ac:dyDescent="0.25"/>
  <cols>
    <col min="1" max="1" width="36.7109375" bestFit="1" customWidth="1"/>
    <col min="2" max="10" width="14.28515625" customWidth="1"/>
  </cols>
  <sheetData>
    <row r="1" spans="1:11" ht="22.5" customHeight="1" x14ac:dyDescent="0.25">
      <c r="A1" s="49" t="s">
        <v>0</v>
      </c>
      <c r="B1" s="50"/>
      <c r="C1" s="50"/>
      <c r="D1" s="50"/>
      <c r="E1" s="50"/>
      <c r="F1" s="50"/>
      <c r="G1" s="50"/>
      <c r="H1" s="50"/>
      <c r="I1" s="50"/>
      <c r="J1" s="51"/>
    </row>
    <row r="2" spans="1:11" ht="27" customHeight="1" x14ac:dyDescent="0.25">
      <c r="A2" s="52" t="s">
        <v>1</v>
      </c>
      <c r="B2" s="54" t="s">
        <v>74</v>
      </c>
      <c r="C2" s="54"/>
      <c r="D2" s="54"/>
      <c r="E2" s="54" t="s">
        <v>75</v>
      </c>
      <c r="F2" s="54"/>
      <c r="G2" s="54"/>
      <c r="H2" s="55" t="s">
        <v>76</v>
      </c>
      <c r="I2" s="55"/>
      <c r="J2" s="56"/>
    </row>
    <row r="3" spans="1:11" x14ac:dyDescent="0.25">
      <c r="A3" s="53"/>
      <c r="B3" s="1" t="s">
        <v>2</v>
      </c>
      <c r="C3" s="1" t="s">
        <v>3</v>
      </c>
      <c r="D3" s="1" t="s">
        <v>4</v>
      </c>
      <c r="E3" s="1" t="s">
        <v>2</v>
      </c>
      <c r="F3" s="1" t="s">
        <v>3</v>
      </c>
      <c r="G3" s="1" t="s">
        <v>4</v>
      </c>
      <c r="H3" s="1" t="s">
        <v>2</v>
      </c>
      <c r="I3" s="1" t="s">
        <v>3</v>
      </c>
      <c r="J3" s="2" t="s">
        <v>4</v>
      </c>
    </row>
    <row r="4" spans="1:11" x14ac:dyDescent="0.25">
      <c r="A4" s="10" t="s">
        <v>5</v>
      </c>
      <c r="B4" s="3">
        <v>11113</v>
      </c>
      <c r="C4" s="3">
        <v>25925</v>
      </c>
      <c r="D4" s="3">
        <f>+B4+C4</f>
        <v>37038</v>
      </c>
      <c r="E4" s="3">
        <v>9803</v>
      </c>
      <c r="F4" s="3">
        <v>26884</v>
      </c>
      <c r="G4" s="3">
        <f>SUM(E4:F4)</f>
        <v>36687</v>
      </c>
      <c r="H4" s="4">
        <f>+IFERROR(((E4-B4)/B4)*100,0)</f>
        <v>-11.787996040673084</v>
      </c>
      <c r="I4" s="4">
        <f>+IFERROR(((F4-C4)/C4)*100,0)</f>
        <v>3.6991321118611378</v>
      </c>
      <c r="J4" s="5">
        <f>+IFERROR(((G4-D4)/D4)*100,0)</f>
        <v>-0.9476753604406285</v>
      </c>
      <c r="K4" s="36"/>
    </row>
    <row r="5" spans="1:11" x14ac:dyDescent="0.25">
      <c r="A5" s="6" t="s">
        <v>71</v>
      </c>
      <c r="B5" s="7">
        <v>0</v>
      </c>
      <c r="C5" s="7">
        <v>0</v>
      </c>
      <c r="D5" s="7">
        <f t="shared" ref="D5:D59" si="0">+B5+C5</f>
        <v>0</v>
      </c>
      <c r="E5" s="7">
        <v>462</v>
      </c>
      <c r="F5" s="7">
        <v>332</v>
      </c>
      <c r="G5" s="7">
        <f>+E5+F5</f>
        <v>794</v>
      </c>
      <c r="H5" s="8"/>
      <c r="I5" s="8"/>
      <c r="J5" s="9"/>
      <c r="K5" s="36"/>
    </row>
    <row r="6" spans="1:11" x14ac:dyDescent="0.25">
      <c r="A6" s="10" t="s">
        <v>55</v>
      </c>
      <c r="B6" s="3">
        <v>11790</v>
      </c>
      <c r="C6" s="3">
        <v>6524</v>
      </c>
      <c r="D6" s="3">
        <f t="shared" si="0"/>
        <v>18314</v>
      </c>
      <c r="E6" s="3">
        <v>11335</v>
      </c>
      <c r="F6" s="3">
        <v>7604</v>
      </c>
      <c r="G6" s="3">
        <f t="shared" ref="G6:G59" si="1">SUM(E6:F6)</f>
        <v>18939</v>
      </c>
      <c r="H6" s="4">
        <f t="shared" ref="H6:H59" si="2">+IFERROR(((E6-B6)/B6)*100,0)</f>
        <v>-3.859202714164546</v>
      </c>
      <c r="I6" s="4">
        <f t="shared" ref="I6:I61" si="3">+IFERROR(((F6-C6)/C6)*100,0)</f>
        <v>16.554261189454323</v>
      </c>
      <c r="J6" s="5">
        <f t="shared" ref="J6:J61" si="4">+IFERROR(((G6-D6)/D6)*100,0)</f>
        <v>3.4126897455498524</v>
      </c>
    </row>
    <row r="7" spans="1:11" x14ac:dyDescent="0.25">
      <c r="A7" s="6" t="s">
        <v>6</v>
      </c>
      <c r="B7" s="7">
        <v>9403</v>
      </c>
      <c r="C7" s="7">
        <v>1470</v>
      </c>
      <c r="D7" s="7">
        <f t="shared" si="0"/>
        <v>10873</v>
      </c>
      <c r="E7" s="7">
        <v>7318</v>
      </c>
      <c r="F7" s="7">
        <v>1452</v>
      </c>
      <c r="G7" s="7">
        <f t="shared" si="1"/>
        <v>8770</v>
      </c>
      <c r="H7" s="8">
        <f t="shared" si="2"/>
        <v>-22.17377432734234</v>
      </c>
      <c r="I7" s="8">
        <f t="shared" si="3"/>
        <v>-1.2244897959183674</v>
      </c>
      <c r="J7" s="9">
        <f t="shared" si="4"/>
        <v>-19.341488089763633</v>
      </c>
    </row>
    <row r="8" spans="1:11" x14ac:dyDescent="0.25">
      <c r="A8" s="10" t="s">
        <v>7</v>
      </c>
      <c r="B8" s="3">
        <v>6198</v>
      </c>
      <c r="C8" s="3">
        <v>783</v>
      </c>
      <c r="D8" s="3">
        <f t="shared" si="0"/>
        <v>6981</v>
      </c>
      <c r="E8" s="3">
        <v>5705</v>
      </c>
      <c r="F8" s="3">
        <v>827</v>
      </c>
      <c r="G8" s="3">
        <f t="shared" si="1"/>
        <v>6532</v>
      </c>
      <c r="H8" s="4">
        <f t="shared" si="2"/>
        <v>-7.9541787673443043</v>
      </c>
      <c r="I8" s="4">
        <f t="shared" si="3"/>
        <v>5.6194125159642399</v>
      </c>
      <c r="J8" s="5">
        <f t="shared" si="4"/>
        <v>-6.4317433032516833</v>
      </c>
    </row>
    <row r="9" spans="1:11" x14ac:dyDescent="0.25">
      <c r="A9" s="6" t="s">
        <v>8</v>
      </c>
      <c r="B9" s="7">
        <v>3904</v>
      </c>
      <c r="C9" s="7">
        <v>1658</v>
      </c>
      <c r="D9" s="7">
        <f t="shared" si="0"/>
        <v>5562</v>
      </c>
      <c r="E9" s="7">
        <v>3977</v>
      </c>
      <c r="F9" s="7">
        <v>2821</v>
      </c>
      <c r="G9" s="7">
        <f t="shared" si="1"/>
        <v>6798</v>
      </c>
      <c r="H9" s="8">
        <f t="shared" si="2"/>
        <v>1.8698770491803278</v>
      </c>
      <c r="I9" s="8">
        <f t="shared" si="3"/>
        <v>70.144752714113395</v>
      </c>
      <c r="J9" s="9">
        <f t="shared" si="4"/>
        <v>22.222222222222221</v>
      </c>
    </row>
    <row r="10" spans="1:11" x14ac:dyDescent="0.25">
      <c r="A10" s="10" t="s">
        <v>56</v>
      </c>
      <c r="B10" s="3">
        <v>240</v>
      </c>
      <c r="C10" s="3">
        <v>13</v>
      </c>
      <c r="D10" s="3">
        <f t="shared" si="0"/>
        <v>253</v>
      </c>
      <c r="E10" s="3">
        <v>238</v>
      </c>
      <c r="F10" s="3">
        <v>42</v>
      </c>
      <c r="G10" s="3">
        <f t="shared" si="1"/>
        <v>280</v>
      </c>
      <c r="H10" s="4">
        <f t="shared" si="2"/>
        <v>-0.83333333333333337</v>
      </c>
      <c r="I10" s="4">
        <f t="shared" si="3"/>
        <v>223.07692307692309</v>
      </c>
      <c r="J10" s="5">
        <f t="shared" si="4"/>
        <v>10.671936758893279</v>
      </c>
    </row>
    <row r="11" spans="1:11" x14ac:dyDescent="0.25">
      <c r="A11" s="6" t="s">
        <v>9</v>
      </c>
      <c r="B11" s="7">
        <v>786</v>
      </c>
      <c r="C11" s="7">
        <v>12</v>
      </c>
      <c r="D11" s="7">
        <f t="shared" si="0"/>
        <v>798</v>
      </c>
      <c r="E11" s="7">
        <v>693</v>
      </c>
      <c r="F11" s="7">
        <v>32</v>
      </c>
      <c r="G11" s="7">
        <f t="shared" si="1"/>
        <v>725</v>
      </c>
      <c r="H11" s="8">
        <f t="shared" si="2"/>
        <v>-11.83206106870229</v>
      </c>
      <c r="I11" s="8">
        <f t="shared" si="3"/>
        <v>166.66666666666669</v>
      </c>
      <c r="J11" s="9">
        <f t="shared" si="4"/>
        <v>-9.147869674185463</v>
      </c>
    </row>
    <row r="12" spans="1:11" x14ac:dyDescent="0.25">
      <c r="A12" s="10" t="s">
        <v>10</v>
      </c>
      <c r="B12" s="3">
        <v>789</v>
      </c>
      <c r="C12" s="3">
        <v>34</v>
      </c>
      <c r="D12" s="3">
        <f t="shared" si="0"/>
        <v>823</v>
      </c>
      <c r="E12" s="3">
        <v>714</v>
      </c>
      <c r="F12" s="3">
        <v>18</v>
      </c>
      <c r="G12" s="3">
        <f t="shared" si="1"/>
        <v>732</v>
      </c>
      <c r="H12" s="4">
        <f t="shared" si="2"/>
        <v>-9.5057034220532319</v>
      </c>
      <c r="I12" s="4">
        <f t="shared" si="3"/>
        <v>-47.058823529411761</v>
      </c>
      <c r="J12" s="5">
        <f t="shared" si="4"/>
        <v>-11.057108140947753</v>
      </c>
    </row>
    <row r="13" spans="1:11" x14ac:dyDescent="0.25">
      <c r="A13" s="6" t="s">
        <v>11</v>
      </c>
      <c r="B13" s="7">
        <v>3001</v>
      </c>
      <c r="C13" s="7">
        <v>416</v>
      </c>
      <c r="D13" s="7">
        <f t="shared" si="0"/>
        <v>3417</v>
      </c>
      <c r="E13" s="7">
        <v>2901</v>
      </c>
      <c r="F13" s="7">
        <v>405</v>
      </c>
      <c r="G13" s="7">
        <f t="shared" si="1"/>
        <v>3306</v>
      </c>
      <c r="H13" s="8">
        <f t="shared" si="2"/>
        <v>-3.3322225924691771</v>
      </c>
      <c r="I13" s="8">
        <f t="shared" si="3"/>
        <v>-2.6442307692307692</v>
      </c>
      <c r="J13" s="9">
        <f t="shared" si="4"/>
        <v>-3.2484635645302897</v>
      </c>
    </row>
    <row r="14" spans="1:11" x14ac:dyDescent="0.25">
      <c r="A14" s="10" t="s">
        <v>12</v>
      </c>
      <c r="B14" s="3">
        <v>1953</v>
      </c>
      <c r="C14" s="3">
        <v>202</v>
      </c>
      <c r="D14" s="3">
        <f t="shared" si="0"/>
        <v>2155</v>
      </c>
      <c r="E14" s="3">
        <v>1727</v>
      </c>
      <c r="F14" s="3">
        <v>192</v>
      </c>
      <c r="G14" s="3">
        <f t="shared" si="1"/>
        <v>1919</v>
      </c>
      <c r="H14" s="4">
        <f t="shared" si="2"/>
        <v>-11.571940604198669</v>
      </c>
      <c r="I14" s="4">
        <f t="shared" si="3"/>
        <v>-4.9504950495049505</v>
      </c>
      <c r="J14" s="5">
        <f t="shared" si="4"/>
        <v>-10.951276102088167</v>
      </c>
    </row>
    <row r="15" spans="1:11" x14ac:dyDescent="0.25">
      <c r="A15" s="6" t="s">
        <v>13</v>
      </c>
      <c r="B15" s="7">
        <v>914</v>
      </c>
      <c r="C15" s="7">
        <v>12</v>
      </c>
      <c r="D15" s="7">
        <f t="shared" si="0"/>
        <v>926</v>
      </c>
      <c r="E15" s="7">
        <v>752</v>
      </c>
      <c r="F15" s="7">
        <v>33</v>
      </c>
      <c r="G15" s="7">
        <f t="shared" si="1"/>
        <v>785</v>
      </c>
      <c r="H15" s="8">
        <f t="shared" si="2"/>
        <v>-17.724288840262581</v>
      </c>
      <c r="I15" s="8">
        <f t="shared" si="3"/>
        <v>175</v>
      </c>
      <c r="J15" s="9">
        <f t="shared" si="4"/>
        <v>-15.226781857451405</v>
      </c>
    </row>
    <row r="16" spans="1:11" x14ac:dyDescent="0.25">
      <c r="A16" s="10" t="s">
        <v>14</v>
      </c>
      <c r="B16" s="3">
        <v>1586</v>
      </c>
      <c r="C16" s="3">
        <v>165</v>
      </c>
      <c r="D16" s="3">
        <f t="shared" si="0"/>
        <v>1751</v>
      </c>
      <c r="E16" s="3">
        <v>1496</v>
      </c>
      <c r="F16" s="3">
        <v>161</v>
      </c>
      <c r="G16" s="3">
        <f t="shared" si="1"/>
        <v>1657</v>
      </c>
      <c r="H16" s="4">
        <f t="shared" si="2"/>
        <v>-5.6746532156368223</v>
      </c>
      <c r="I16" s="4">
        <f t="shared" si="3"/>
        <v>-2.4242424242424243</v>
      </c>
      <c r="J16" s="5">
        <f t="shared" si="4"/>
        <v>-5.3683609366076528</v>
      </c>
    </row>
    <row r="17" spans="1:10" x14ac:dyDescent="0.25">
      <c r="A17" s="6" t="s">
        <v>15</v>
      </c>
      <c r="B17" s="7">
        <v>175</v>
      </c>
      <c r="C17" s="7">
        <v>7</v>
      </c>
      <c r="D17" s="7">
        <f t="shared" si="0"/>
        <v>182</v>
      </c>
      <c r="E17" s="7">
        <v>131</v>
      </c>
      <c r="F17" s="7">
        <v>3</v>
      </c>
      <c r="G17" s="7">
        <f t="shared" si="1"/>
        <v>134</v>
      </c>
      <c r="H17" s="8">
        <f t="shared" si="2"/>
        <v>-25.142857142857146</v>
      </c>
      <c r="I17" s="8">
        <f t="shared" si="3"/>
        <v>-57.142857142857139</v>
      </c>
      <c r="J17" s="9">
        <f t="shared" si="4"/>
        <v>-26.373626373626376</v>
      </c>
    </row>
    <row r="18" spans="1:10" x14ac:dyDescent="0.25">
      <c r="A18" s="10" t="s">
        <v>16</v>
      </c>
      <c r="B18" s="3">
        <v>182</v>
      </c>
      <c r="C18" s="3">
        <v>0</v>
      </c>
      <c r="D18" s="3">
        <f t="shared" si="0"/>
        <v>182</v>
      </c>
      <c r="E18" s="3">
        <v>194</v>
      </c>
      <c r="F18" s="3">
        <v>0</v>
      </c>
      <c r="G18" s="3">
        <f t="shared" si="1"/>
        <v>194</v>
      </c>
      <c r="H18" s="4">
        <f t="shared" si="2"/>
        <v>6.593406593406594</v>
      </c>
      <c r="I18" s="4">
        <f t="shared" si="3"/>
        <v>0</v>
      </c>
      <c r="J18" s="5">
        <f t="shared" si="4"/>
        <v>6.593406593406594</v>
      </c>
    </row>
    <row r="19" spans="1:10" x14ac:dyDescent="0.25">
      <c r="A19" s="6" t="s">
        <v>17</v>
      </c>
      <c r="B19" s="7">
        <v>143</v>
      </c>
      <c r="C19" s="7">
        <v>11</v>
      </c>
      <c r="D19" s="7">
        <f t="shared" si="0"/>
        <v>154</v>
      </c>
      <c r="E19" s="7">
        <v>127</v>
      </c>
      <c r="F19" s="7">
        <v>10</v>
      </c>
      <c r="G19" s="7">
        <f t="shared" si="1"/>
        <v>137</v>
      </c>
      <c r="H19" s="8">
        <f t="shared" si="2"/>
        <v>-11.188811188811188</v>
      </c>
      <c r="I19" s="8">
        <f t="shared" si="3"/>
        <v>-9.0909090909090917</v>
      </c>
      <c r="J19" s="9">
        <f t="shared" si="4"/>
        <v>-11.038961038961039</v>
      </c>
    </row>
    <row r="20" spans="1:10" x14ac:dyDescent="0.25">
      <c r="A20" s="10" t="s">
        <v>57</v>
      </c>
      <c r="B20" s="3">
        <v>1125</v>
      </c>
      <c r="C20" s="3">
        <v>0</v>
      </c>
      <c r="D20" s="3">
        <f t="shared" si="0"/>
        <v>1125</v>
      </c>
      <c r="E20" s="3">
        <v>970</v>
      </c>
      <c r="F20" s="3">
        <v>0</v>
      </c>
      <c r="G20" s="3">
        <f t="shared" si="1"/>
        <v>970</v>
      </c>
      <c r="H20" s="4">
        <f t="shared" si="2"/>
        <v>-13.777777777777779</v>
      </c>
      <c r="I20" s="4">
        <f t="shared" si="3"/>
        <v>0</v>
      </c>
      <c r="J20" s="5">
        <f t="shared" si="4"/>
        <v>-13.777777777777779</v>
      </c>
    </row>
    <row r="21" spans="1:10" x14ac:dyDescent="0.25">
      <c r="A21" s="6" t="s">
        <v>18</v>
      </c>
      <c r="B21" s="7">
        <v>1275</v>
      </c>
      <c r="C21" s="7">
        <v>6</v>
      </c>
      <c r="D21" s="7">
        <f t="shared" si="0"/>
        <v>1281</v>
      </c>
      <c r="E21" s="7">
        <v>1140</v>
      </c>
      <c r="F21" s="7">
        <v>3</v>
      </c>
      <c r="G21" s="7">
        <f t="shared" si="1"/>
        <v>1143</v>
      </c>
      <c r="H21" s="8">
        <f t="shared" si="2"/>
        <v>-10.588235294117647</v>
      </c>
      <c r="I21" s="8">
        <f t="shared" si="3"/>
        <v>-50</v>
      </c>
      <c r="J21" s="9">
        <f t="shared" si="4"/>
        <v>-10.772833723653395</v>
      </c>
    </row>
    <row r="22" spans="1:10" x14ac:dyDescent="0.25">
      <c r="A22" s="10" t="s">
        <v>19</v>
      </c>
      <c r="B22" s="3">
        <v>1</v>
      </c>
      <c r="C22" s="3">
        <v>0</v>
      </c>
      <c r="D22" s="3">
        <f t="shared" si="0"/>
        <v>1</v>
      </c>
      <c r="E22" s="3">
        <v>2</v>
      </c>
      <c r="F22" s="3">
        <v>0</v>
      </c>
      <c r="G22" s="3">
        <f t="shared" si="1"/>
        <v>2</v>
      </c>
      <c r="H22" s="4">
        <f t="shared" si="2"/>
        <v>100</v>
      </c>
      <c r="I22" s="4">
        <f t="shared" si="3"/>
        <v>0</v>
      </c>
      <c r="J22" s="5">
        <f t="shared" si="4"/>
        <v>100</v>
      </c>
    </row>
    <row r="23" spans="1:10" x14ac:dyDescent="0.25">
      <c r="A23" s="6" t="s">
        <v>20</v>
      </c>
      <c r="B23" s="7">
        <v>394</v>
      </c>
      <c r="C23" s="7">
        <v>6</v>
      </c>
      <c r="D23" s="7">
        <f t="shared" si="0"/>
        <v>400</v>
      </c>
      <c r="E23" s="7">
        <v>396</v>
      </c>
      <c r="F23" s="7">
        <v>0</v>
      </c>
      <c r="G23" s="7">
        <f t="shared" si="1"/>
        <v>396</v>
      </c>
      <c r="H23" s="8">
        <f t="shared" si="2"/>
        <v>0.50761421319796951</v>
      </c>
      <c r="I23" s="8">
        <f t="shared" si="3"/>
        <v>-100</v>
      </c>
      <c r="J23" s="9">
        <f t="shared" si="4"/>
        <v>-1</v>
      </c>
    </row>
    <row r="24" spans="1:10" x14ac:dyDescent="0.25">
      <c r="A24" s="10" t="s">
        <v>21</v>
      </c>
      <c r="B24" s="3">
        <v>143</v>
      </c>
      <c r="C24" s="3">
        <v>3</v>
      </c>
      <c r="D24" s="3">
        <f t="shared" si="0"/>
        <v>146</v>
      </c>
      <c r="E24" s="3">
        <v>128</v>
      </c>
      <c r="F24" s="3">
        <v>0</v>
      </c>
      <c r="G24" s="3">
        <f t="shared" si="1"/>
        <v>128</v>
      </c>
      <c r="H24" s="4">
        <f t="shared" si="2"/>
        <v>-10.48951048951049</v>
      </c>
      <c r="I24" s="4">
        <f t="shared" si="3"/>
        <v>-100</v>
      </c>
      <c r="J24" s="5">
        <f t="shared" si="4"/>
        <v>-12.328767123287671</v>
      </c>
    </row>
    <row r="25" spans="1:10" x14ac:dyDescent="0.25">
      <c r="A25" s="6" t="s">
        <v>22</v>
      </c>
      <c r="B25" s="7">
        <v>221</v>
      </c>
      <c r="C25" s="7">
        <v>29</v>
      </c>
      <c r="D25" s="7">
        <f t="shared" si="0"/>
        <v>250</v>
      </c>
      <c r="E25" s="7">
        <v>262</v>
      </c>
      <c r="F25" s="7">
        <v>14</v>
      </c>
      <c r="G25" s="7">
        <f t="shared" si="1"/>
        <v>276</v>
      </c>
      <c r="H25" s="8">
        <f t="shared" si="2"/>
        <v>18.552036199095024</v>
      </c>
      <c r="I25" s="8">
        <f t="shared" si="3"/>
        <v>-51.724137931034484</v>
      </c>
      <c r="J25" s="9">
        <f t="shared" si="4"/>
        <v>10.4</v>
      </c>
    </row>
    <row r="26" spans="1:10" x14ac:dyDescent="0.25">
      <c r="A26" s="10" t="s">
        <v>23</v>
      </c>
      <c r="B26" s="3">
        <v>448</v>
      </c>
      <c r="C26" s="3">
        <v>3</v>
      </c>
      <c r="D26" s="3">
        <f t="shared" si="0"/>
        <v>451</v>
      </c>
      <c r="E26" s="3">
        <v>196</v>
      </c>
      <c r="F26" s="3">
        <v>2</v>
      </c>
      <c r="G26" s="3">
        <f t="shared" si="1"/>
        <v>198</v>
      </c>
      <c r="H26" s="4">
        <f t="shared" si="2"/>
        <v>-56.25</v>
      </c>
      <c r="I26" s="4">
        <f t="shared" si="3"/>
        <v>-33.333333333333329</v>
      </c>
      <c r="J26" s="5">
        <f t="shared" si="4"/>
        <v>-56.09756097560976</v>
      </c>
    </row>
    <row r="27" spans="1:10" x14ac:dyDescent="0.25">
      <c r="A27" s="6" t="s">
        <v>24</v>
      </c>
      <c r="B27" s="7">
        <v>18</v>
      </c>
      <c r="C27" s="7">
        <v>0</v>
      </c>
      <c r="D27" s="7">
        <f t="shared" si="0"/>
        <v>18</v>
      </c>
      <c r="E27" s="7">
        <v>0</v>
      </c>
      <c r="F27" s="7">
        <v>0</v>
      </c>
      <c r="G27" s="7">
        <f t="shared" si="1"/>
        <v>0</v>
      </c>
      <c r="H27" s="8">
        <f t="shared" si="2"/>
        <v>-100</v>
      </c>
      <c r="I27" s="8">
        <f t="shared" si="3"/>
        <v>0</v>
      </c>
      <c r="J27" s="9">
        <f t="shared" si="4"/>
        <v>-100</v>
      </c>
    </row>
    <row r="28" spans="1:10" x14ac:dyDescent="0.25">
      <c r="A28" s="10" t="s">
        <v>25</v>
      </c>
      <c r="B28" s="3">
        <v>425</v>
      </c>
      <c r="C28" s="3">
        <v>29</v>
      </c>
      <c r="D28" s="3">
        <f t="shared" si="0"/>
        <v>454</v>
      </c>
      <c r="E28" s="3">
        <v>359</v>
      </c>
      <c r="F28" s="3">
        <v>27</v>
      </c>
      <c r="G28" s="3">
        <f t="shared" si="1"/>
        <v>386</v>
      </c>
      <c r="H28" s="4">
        <f t="shared" si="2"/>
        <v>-15.529411764705884</v>
      </c>
      <c r="I28" s="4">
        <f t="shared" si="3"/>
        <v>-6.8965517241379306</v>
      </c>
      <c r="J28" s="5">
        <f t="shared" si="4"/>
        <v>-14.977973568281937</v>
      </c>
    </row>
    <row r="29" spans="1:10" x14ac:dyDescent="0.25">
      <c r="A29" s="6" t="s">
        <v>26</v>
      </c>
      <c r="B29" s="7">
        <v>1134</v>
      </c>
      <c r="C29" s="7">
        <v>55</v>
      </c>
      <c r="D29" s="7">
        <f t="shared" si="0"/>
        <v>1189</v>
      </c>
      <c r="E29" s="7">
        <v>958</v>
      </c>
      <c r="F29" s="7">
        <v>20</v>
      </c>
      <c r="G29" s="7">
        <f t="shared" si="1"/>
        <v>978</v>
      </c>
      <c r="H29" s="8">
        <f t="shared" si="2"/>
        <v>-15.520282186948853</v>
      </c>
      <c r="I29" s="8">
        <f t="shared" si="3"/>
        <v>-63.636363636363633</v>
      </c>
      <c r="J29" s="9">
        <f t="shared" si="4"/>
        <v>-17.746005046257359</v>
      </c>
    </row>
    <row r="30" spans="1:10" x14ac:dyDescent="0.25">
      <c r="A30" s="10" t="s">
        <v>27</v>
      </c>
      <c r="B30" s="3">
        <v>619</v>
      </c>
      <c r="C30" s="3">
        <v>11</v>
      </c>
      <c r="D30" s="3">
        <f t="shared" si="0"/>
        <v>630</v>
      </c>
      <c r="E30" s="3">
        <v>485</v>
      </c>
      <c r="F30" s="3">
        <v>13</v>
      </c>
      <c r="G30" s="3">
        <f t="shared" si="1"/>
        <v>498</v>
      </c>
      <c r="H30" s="4">
        <f t="shared" si="2"/>
        <v>-21.647819063004846</v>
      </c>
      <c r="I30" s="4">
        <f t="shared" si="3"/>
        <v>18.181818181818183</v>
      </c>
      <c r="J30" s="5">
        <f t="shared" si="4"/>
        <v>-20.952380952380953</v>
      </c>
    </row>
    <row r="31" spans="1:10" x14ac:dyDescent="0.25">
      <c r="A31" s="6" t="s">
        <v>28</v>
      </c>
      <c r="B31" s="7">
        <v>266</v>
      </c>
      <c r="C31" s="7">
        <v>0</v>
      </c>
      <c r="D31" s="7">
        <f t="shared" si="0"/>
        <v>266</v>
      </c>
      <c r="E31" s="7">
        <v>233</v>
      </c>
      <c r="F31" s="7">
        <v>3</v>
      </c>
      <c r="G31" s="7">
        <f t="shared" si="1"/>
        <v>236</v>
      </c>
      <c r="H31" s="8">
        <f t="shared" si="2"/>
        <v>-12.406015037593985</v>
      </c>
      <c r="I31" s="8">
        <f t="shared" si="3"/>
        <v>0</v>
      </c>
      <c r="J31" s="9">
        <f t="shared" si="4"/>
        <v>-11.278195488721805</v>
      </c>
    </row>
    <row r="32" spans="1:10" x14ac:dyDescent="0.25">
      <c r="A32" s="10" t="s">
        <v>58</v>
      </c>
      <c r="B32" s="3">
        <v>134</v>
      </c>
      <c r="C32" s="3">
        <v>46</v>
      </c>
      <c r="D32" s="3">
        <f t="shared" si="0"/>
        <v>180</v>
      </c>
      <c r="E32" s="3">
        <v>358</v>
      </c>
      <c r="F32" s="3">
        <v>42</v>
      </c>
      <c r="G32" s="3">
        <f t="shared" si="1"/>
        <v>400</v>
      </c>
      <c r="H32" s="4">
        <f t="shared" si="2"/>
        <v>167.1641791044776</v>
      </c>
      <c r="I32" s="4">
        <f t="shared" si="3"/>
        <v>-8.695652173913043</v>
      </c>
      <c r="J32" s="5">
        <f t="shared" si="4"/>
        <v>122.22222222222223</v>
      </c>
    </row>
    <row r="33" spans="1:10" x14ac:dyDescent="0.25">
      <c r="A33" s="6" t="s">
        <v>70</v>
      </c>
      <c r="B33" s="7">
        <v>34</v>
      </c>
      <c r="C33" s="7">
        <v>0</v>
      </c>
      <c r="D33" s="7">
        <f t="shared" si="0"/>
        <v>34</v>
      </c>
      <c r="E33" s="7">
        <v>58</v>
      </c>
      <c r="F33" s="7">
        <v>0</v>
      </c>
      <c r="G33" s="7">
        <f t="shared" si="1"/>
        <v>58</v>
      </c>
      <c r="H33" s="8">
        <f t="shared" si="2"/>
        <v>70.588235294117652</v>
      </c>
      <c r="I33" s="8">
        <f t="shared" si="3"/>
        <v>0</v>
      </c>
      <c r="J33" s="9">
        <f t="shared" si="4"/>
        <v>70.588235294117652</v>
      </c>
    </row>
    <row r="34" spans="1:10" x14ac:dyDescent="0.25">
      <c r="A34" s="10" t="s">
        <v>29</v>
      </c>
      <c r="B34" s="3">
        <v>684</v>
      </c>
      <c r="C34" s="3">
        <v>154</v>
      </c>
      <c r="D34" s="3">
        <f t="shared" si="0"/>
        <v>838</v>
      </c>
      <c r="E34" s="3">
        <v>690</v>
      </c>
      <c r="F34" s="3">
        <v>154</v>
      </c>
      <c r="G34" s="3">
        <f t="shared" si="1"/>
        <v>844</v>
      </c>
      <c r="H34" s="4">
        <f t="shared" si="2"/>
        <v>0.8771929824561403</v>
      </c>
      <c r="I34" s="4">
        <f t="shared" si="3"/>
        <v>0</v>
      </c>
      <c r="J34" s="5">
        <f t="shared" si="4"/>
        <v>0.71599045346062051</v>
      </c>
    </row>
    <row r="35" spans="1:10" x14ac:dyDescent="0.25">
      <c r="A35" s="6" t="s">
        <v>69</v>
      </c>
      <c r="B35" s="7">
        <v>172</v>
      </c>
      <c r="C35" s="7">
        <v>0</v>
      </c>
      <c r="D35" s="7">
        <f t="shared" si="0"/>
        <v>172</v>
      </c>
      <c r="E35" s="7">
        <v>180</v>
      </c>
      <c r="F35" s="7">
        <v>0</v>
      </c>
      <c r="G35" s="7">
        <f t="shared" si="1"/>
        <v>180</v>
      </c>
      <c r="H35" s="8">
        <f t="shared" si="2"/>
        <v>4.6511627906976747</v>
      </c>
      <c r="I35" s="8">
        <f t="shared" si="3"/>
        <v>0</v>
      </c>
      <c r="J35" s="9">
        <f t="shared" si="4"/>
        <v>4.6511627906976747</v>
      </c>
    </row>
    <row r="36" spans="1:10" x14ac:dyDescent="0.25">
      <c r="A36" s="10" t="s">
        <v>30</v>
      </c>
      <c r="B36" s="3">
        <v>1115</v>
      </c>
      <c r="C36" s="3">
        <v>5</v>
      </c>
      <c r="D36" s="3">
        <f t="shared" si="0"/>
        <v>1120</v>
      </c>
      <c r="E36" s="3">
        <v>598</v>
      </c>
      <c r="F36" s="3">
        <v>23</v>
      </c>
      <c r="G36" s="3">
        <f t="shared" si="1"/>
        <v>621</v>
      </c>
      <c r="H36" s="4">
        <f t="shared" si="2"/>
        <v>-46.367713004484308</v>
      </c>
      <c r="I36" s="4">
        <f t="shared" si="3"/>
        <v>360</v>
      </c>
      <c r="J36" s="5">
        <f t="shared" si="4"/>
        <v>-44.553571428571431</v>
      </c>
    </row>
    <row r="37" spans="1:10" x14ac:dyDescent="0.25">
      <c r="A37" s="6" t="s">
        <v>31</v>
      </c>
      <c r="B37" s="7">
        <v>193</v>
      </c>
      <c r="C37" s="7">
        <v>5</v>
      </c>
      <c r="D37" s="7">
        <f t="shared" si="0"/>
        <v>198</v>
      </c>
      <c r="E37" s="7">
        <v>166</v>
      </c>
      <c r="F37" s="7">
        <v>0</v>
      </c>
      <c r="G37" s="7">
        <f t="shared" si="1"/>
        <v>166</v>
      </c>
      <c r="H37" s="8">
        <f t="shared" si="2"/>
        <v>-13.989637305699482</v>
      </c>
      <c r="I37" s="8">
        <f t="shared" si="3"/>
        <v>-100</v>
      </c>
      <c r="J37" s="9">
        <f t="shared" si="4"/>
        <v>-16.161616161616163</v>
      </c>
    </row>
    <row r="38" spans="1:10" x14ac:dyDescent="0.25">
      <c r="A38" s="10" t="s">
        <v>32</v>
      </c>
      <c r="B38" s="3">
        <v>375</v>
      </c>
      <c r="C38" s="3">
        <v>0</v>
      </c>
      <c r="D38" s="3">
        <f t="shared" si="0"/>
        <v>375</v>
      </c>
      <c r="E38" s="3">
        <v>362</v>
      </c>
      <c r="F38" s="3">
        <v>0</v>
      </c>
      <c r="G38" s="3">
        <f t="shared" si="1"/>
        <v>362</v>
      </c>
      <c r="H38" s="4">
        <f t="shared" si="2"/>
        <v>-3.4666666666666663</v>
      </c>
      <c r="I38" s="4">
        <f t="shared" si="3"/>
        <v>0</v>
      </c>
      <c r="J38" s="5">
        <f t="shared" si="4"/>
        <v>-3.4666666666666663</v>
      </c>
    </row>
    <row r="39" spans="1:10" x14ac:dyDescent="0.25">
      <c r="A39" s="6" t="s">
        <v>33</v>
      </c>
      <c r="B39" s="7">
        <v>54</v>
      </c>
      <c r="C39" s="7">
        <v>4</v>
      </c>
      <c r="D39" s="7">
        <f t="shared" si="0"/>
        <v>58</v>
      </c>
      <c r="E39" s="7">
        <v>37</v>
      </c>
      <c r="F39" s="7">
        <v>1</v>
      </c>
      <c r="G39" s="7">
        <f t="shared" si="1"/>
        <v>38</v>
      </c>
      <c r="H39" s="8">
        <f t="shared" si="2"/>
        <v>-31.481481481481481</v>
      </c>
      <c r="I39" s="8">
        <f t="shared" si="3"/>
        <v>-75</v>
      </c>
      <c r="J39" s="9">
        <f t="shared" si="4"/>
        <v>-34.482758620689658</v>
      </c>
    </row>
    <row r="40" spans="1:10" x14ac:dyDescent="0.25">
      <c r="A40" s="10" t="s">
        <v>34</v>
      </c>
      <c r="B40" s="3">
        <v>1001</v>
      </c>
      <c r="C40" s="3">
        <v>117</v>
      </c>
      <c r="D40" s="3">
        <f t="shared" si="0"/>
        <v>1118</v>
      </c>
      <c r="E40" s="3">
        <v>1055</v>
      </c>
      <c r="F40" s="3">
        <v>155</v>
      </c>
      <c r="G40" s="3">
        <f t="shared" si="1"/>
        <v>1210</v>
      </c>
      <c r="H40" s="4">
        <f t="shared" si="2"/>
        <v>5.394605394605394</v>
      </c>
      <c r="I40" s="4">
        <f t="shared" si="3"/>
        <v>32.478632478632477</v>
      </c>
      <c r="J40" s="5">
        <f t="shared" si="4"/>
        <v>8.2289803220035775</v>
      </c>
    </row>
    <row r="41" spans="1:10" x14ac:dyDescent="0.25">
      <c r="A41" s="6" t="s">
        <v>35</v>
      </c>
      <c r="B41" s="7">
        <v>107</v>
      </c>
      <c r="C41" s="7">
        <v>9</v>
      </c>
      <c r="D41" s="7">
        <f t="shared" si="0"/>
        <v>116</v>
      </c>
      <c r="E41" s="7">
        <v>89</v>
      </c>
      <c r="F41" s="7">
        <v>8</v>
      </c>
      <c r="G41" s="7">
        <f t="shared" si="1"/>
        <v>97</v>
      </c>
      <c r="H41" s="8">
        <f t="shared" si="2"/>
        <v>-16.822429906542055</v>
      </c>
      <c r="I41" s="8">
        <f t="shared" si="3"/>
        <v>-11.111111111111111</v>
      </c>
      <c r="J41" s="9">
        <f t="shared" si="4"/>
        <v>-16.379310344827587</v>
      </c>
    </row>
    <row r="42" spans="1:10" x14ac:dyDescent="0.25">
      <c r="A42" s="10" t="s">
        <v>36</v>
      </c>
      <c r="B42" s="3">
        <v>634</v>
      </c>
      <c r="C42" s="3">
        <v>79</v>
      </c>
      <c r="D42" s="3">
        <f t="shared" si="0"/>
        <v>713</v>
      </c>
      <c r="E42" s="3">
        <v>542</v>
      </c>
      <c r="F42" s="3">
        <v>49</v>
      </c>
      <c r="G42" s="3">
        <f t="shared" si="1"/>
        <v>591</v>
      </c>
      <c r="H42" s="4">
        <f t="shared" si="2"/>
        <v>-14.511041009463725</v>
      </c>
      <c r="I42" s="4">
        <f t="shared" si="3"/>
        <v>-37.974683544303801</v>
      </c>
      <c r="J42" s="5">
        <f t="shared" si="4"/>
        <v>-17.110799438990181</v>
      </c>
    </row>
    <row r="43" spans="1:10" x14ac:dyDescent="0.25">
      <c r="A43" s="6" t="s">
        <v>37</v>
      </c>
      <c r="B43" s="7">
        <v>604</v>
      </c>
      <c r="C43" s="7">
        <v>10</v>
      </c>
      <c r="D43" s="7">
        <f t="shared" si="0"/>
        <v>614</v>
      </c>
      <c r="E43" s="7">
        <v>458</v>
      </c>
      <c r="F43" s="7">
        <v>3</v>
      </c>
      <c r="G43" s="7">
        <f t="shared" si="1"/>
        <v>461</v>
      </c>
      <c r="H43" s="8">
        <f t="shared" si="2"/>
        <v>-24.172185430463578</v>
      </c>
      <c r="I43" s="8">
        <f t="shared" si="3"/>
        <v>-70</v>
      </c>
      <c r="J43" s="9">
        <f t="shared" si="4"/>
        <v>-24.918566775244301</v>
      </c>
    </row>
    <row r="44" spans="1:10" x14ac:dyDescent="0.25">
      <c r="A44" s="10" t="s">
        <v>38</v>
      </c>
      <c r="B44" s="3">
        <v>418</v>
      </c>
      <c r="C44" s="3">
        <v>4</v>
      </c>
      <c r="D44" s="3">
        <f t="shared" si="0"/>
        <v>422</v>
      </c>
      <c r="E44" s="3">
        <v>346</v>
      </c>
      <c r="F44" s="3">
        <v>0</v>
      </c>
      <c r="G44" s="3">
        <f t="shared" si="1"/>
        <v>346</v>
      </c>
      <c r="H44" s="4">
        <f t="shared" si="2"/>
        <v>-17.224880382775119</v>
      </c>
      <c r="I44" s="4">
        <f t="shared" si="3"/>
        <v>-100</v>
      </c>
      <c r="J44" s="5">
        <f t="shared" si="4"/>
        <v>-18.009478672985782</v>
      </c>
    </row>
    <row r="45" spans="1:10" x14ac:dyDescent="0.25">
      <c r="A45" s="6" t="s">
        <v>73</v>
      </c>
      <c r="B45" s="7">
        <v>319</v>
      </c>
      <c r="C45" s="7">
        <v>0</v>
      </c>
      <c r="D45" s="7">
        <f t="shared" si="0"/>
        <v>319</v>
      </c>
      <c r="E45" s="7">
        <v>204</v>
      </c>
      <c r="F45" s="7">
        <v>0</v>
      </c>
      <c r="G45" s="7">
        <f t="shared" si="1"/>
        <v>204</v>
      </c>
      <c r="H45" s="8">
        <f t="shared" si="2"/>
        <v>-36.050156739811911</v>
      </c>
      <c r="I45" s="8">
        <f t="shared" si="3"/>
        <v>0</v>
      </c>
      <c r="J45" s="9">
        <f t="shared" si="4"/>
        <v>-36.050156739811911</v>
      </c>
    </row>
    <row r="46" spans="1:10" x14ac:dyDescent="0.25">
      <c r="A46" s="10" t="s">
        <v>39</v>
      </c>
      <c r="B46" s="3">
        <v>372</v>
      </c>
      <c r="C46" s="3">
        <v>6</v>
      </c>
      <c r="D46" s="3">
        <f t="shared" si="0"/>
        <v>378</v>
      </c>
      <c r="E46" s="3">
        <v>531</v>
      </c>
      <c r="F46" s="3">
        <v>2</v>
      </c>
      <c r="G46" s="3">
        <f t="shared" si="1"/>
        <v>533</v>
      </c>
      <c r="H46" s="4">
        <f t="shared" si="2"/>
        <v>42.741935483870968</v>
      </c>
      <c r="I46" s="4">
        <f t="shared" si="3"/>
        <v>-66.666666666666657</v>
      </c>
      <c r="J46" s="5">
        <f t="shared" si="4"/>
        <v>41.005291005291006</v>
      </c>
    </row>
    <row r="47" spans="1:10" x14ac:dyDescent="0.25">
      <c r="A47" s="6" t="s">
        <v>40</v>
      </c>
      <c r="B47" s="7">
        <v>659</v>
      </c>
      <c r="C47" s="7">
        <v>12</v>
      </c>
      <c r="D47" s="7">
        <f t="shared" si="0"/>
        <v>671</v>
      </c>
      <c r="E47" s="7">
        <v>627</v>
      </c>
      <c r="F47" s="7">
        <v>6</v>
      </c>
      <c r="G47" s="7">
        <f t="shared" si="1"/>
        <v>633</v>
      </c>
      <c r="H47" s="8">
        <f t="shared" si="2"/>
        <v>-4.8558421851289832</v>
      </c>
      <c r="I47" s="8">
        <f t="shared" si="3"/>
        <v>-50</v>
      </c>
      <c r="J47" s="9">
        <f t="shared" si="4"/>
        <v>-5.6631892697466473</v>
      </c>
    </row>
    <row r="48" spans="1:10" x14ac:dyDescent="0.25">
      <c r="A48" s="10" t="s">
        <v>41</v>
      </c>
      <c r="B48" s="3">
        <v>1079</v>
      </c>
      <c r="C48" s="3">
        <v>61</v>
      </c>
      <c r="D48" s="3">
        <f t="shared" si="0"/>
        <v>1140</v>
      </c>
      <c r="E48" s="3">
        <v>1054</v>
      </c>
      <c r="F48" s="3">
        <v>34</v>
      </c>
      <c r="G48" s="3">
        <f t="shared" si="1"/>
        <v>1088</v>
      </c>
      <c r="H48" s="4">
        <f t="shared" si="2"/>
        <v>-2.3169601482854496</v>
      </c>
      <c r="I48" s="4">
        <f t="shared" si="3"/>
        <v>-44.26229508196721</v>
      </c>
      <c r="J48" s="5">
        <f t="shared" si="4"/>
        <v>-4.5614035087719298</v>
      </c>
    </row>
    <row r="49" spans="1:11" x14ac:dyDescent="0.25">
      <c r="A49" s="6" t="s">
        <v>42</v>
      </c>
      <c r="B49" s="7">
        <v>14</v>
      </c>
      <c r="C49" s="7">
        <v>0</v>
      </c>
      <c r="D49" s="7">
        <f t="shared" si="0"/>
        <v>14</v>
      </c>
      <c r="E49" s="7">
        <v>6</v>
      </c>
      <c r="F49" s="7">
        <v>0</v>
      </c>
      <c r="G49" s="7">
        <f t="shared" si="1"/>
        <v>6</v>
      </c>
      <c r="H49" s="8">
        <f t="shared" si="2"/>
        <v>-57.142857142857139</v>
      </c>
      <c r="I49" s="8">
        <f t="shared" si="3"/>
        <v>0</v>
      </c>
      <c r="J49" s="9">
        <f t="shared" si="4"/>
        <v>-57.142857142857139</v>
      </c>
    </row>
    <row r="50" spans="1:11" x14ac:dyDescent="0.25">
      <c r="A50" s="10" t="s">
        <v>43</v>
      </c>
      <c r="B50" s="3">
        <v>144</v>
      </c>
      <c r="C50" s="3">
        <v>68</v>
      </c>
      <c r="D50" s="3">
        <f t="shared" si="0"/>
        <v>212</v>
      </c>
      <c r="E50" s="3">
        <v>88</v>
      </c>
      <c r="F50" s="3">
        <v>2</v>
      </c>
      <c r="G50" s="3">
        <f t="shared" si="1"/>
        <v>90</v>
      </c>
      <c r="H50" s="4">
        <f t="shared" si="2"/>
        <v>-38.888888888888893</v>
      </c>
      <c r="I50" s="4">
        <f t="shared" si="3"/>
        <v>-97.058823529411768</v>
      </c>
      <c r="J50" s="5">
        <f t="shared" si="4"/>
        <v>-57.547169811320757</v>
      </c>
    </row>
    <row r="51" spans="1:11" x14ac:dyDescent="0.25">
      <c r="A51" s="6" t="s">
        <v>44</v>
      </c>
      <c r="B51" s="7">
        <v>276</v>
      </c>
      <c r="C51" s="7">
        <v>8</v>
      </c>
      <c r="D51" s="7">
        <f t="shared" si="0"/>
        <v>284</v>
      </c>
      <c r="E51" s="7">
        <v>312</v>
      </c>
      <c r="F51" s="7">
        <v>5</v>
      </c>
      <c r="G51" s="7">
        <f t="shared" si="1"/>
        <v>317</v>
      </c>
      <c r="H51" s="8">
        <f t="shared" si="2"/>
        <v>13.043478260869565</v>
      </c>
      <c r="I51" s="8">
        <f>+IFERROR(((F51-C51)/C51)*100,0)</f>
        <v>-37.5</v>
      </c>
      <c r="J51" s="9">
        <f t="shared" si="4"/>
        <v>11.619718309859154</v>
      </c>
    </row>
    <row r="52" spans="1:11" x14ac:dyDescent="0.25">
      <c r="A52" s="10" t="s">
        <v>45</v>
      </c>
      <c r="B52" s="3">
        <v>618</v>
      </c>
      <c r="C52" s="3">
        <v>20</v>
      </c>
      <c r="D52" s="3">
        <f t="shared" si="0"/>
        <v>638</v>
      </c>
      <c r="E52" s="3">
        <v>406</v>
      </c>
      <c r="F52" s="3">
        <v>4</v>
      </c>
      <c r="G52" s="3">
        <f t="shared" si="1"/>
        <v>410</v>
      </c>
      <c r="H52" s="4">
        <f t="shared" si="2"/>
        <v>-34.3042071197411</v>
      </c>
      <c r="I52" s="4">
        <f t="shared" si="3"/>
        <v>-80</v>
      </c>
      <c r="J52" s="5">
        <f t="shared" si="4"/>
        <v>-35.736677115987462</v>
      </c>
    </row>
    <row r="53" spans="1:11" x14ac:dyDescent="0.25">
      <c r="A53" s="6" t="s">
        <v>46</v>
      </c>
      <c r="B53" s="7">
        <v>274</v>
      </c>
      <c r="C53" s="7">
        <v>0</v>
      </c>
      <c r="D53" s="7">
        <f t="shared" si="0"/>
        <v>274</v>
      </c>
      <c r="E53" s="7">
        <v>214</v>
      </c>
      <c r="F53" s="7">
        <v>0</v>
      </c>
      <c r="G53" s="7">
        <f t="shared" si="1"/>
        <v>214</v>
      </c>
      <c r="H53" s="8">
        <f t="shared" si="2"/>
        <v>-21.897810218978105</v>
      </c>
      <c r="I53" s="8">
        <f t="shared" si="3"/>
        <v>0</v>
      </c>
      <c r="J53" s="9">
        <f t="shared" si="4"/>
        <v>-21.897810218978105</v>
      </c>
    </row>
    <row r="54" spans="1:11" x14ac:dyDescent="0.25">
      <c r="A54" s="10" t="s">
        <v>47</v>
      </c>
      <c r="B54" s="3">
        <v>1542</v>
      </c>
      <c r="C54" s="3">
        <v>30</v>
      </c>
      <c r="D54" s="3">
        <f t="shared" si="0"/>
        <v>1572</v>
      </c>
      <c r="E54" s="3">
        <v>1038</v>
      </c>
      <c r="F54" s="3">
        <v>26</v>
      </c>
      <c r="G54" s="3">
        <f t="shared" si="1"/>
        <v>1064</v>
      </c>
      <c r="H54" s="4">
        <f t="shared" si="2"/>
        <v>-32.684824902723733</v>
      </c>
      <c r="I54" s="4">
        <f t="shared" si="3"/>
        <v>-13.333333333333334</v>
      </c>
      <c r="J54" s="5">
        <f t="shared" si="4"/>
        <v>-32.315521628498729</v>
      </c>
    </row>
    <row r="55" spans="1:11" x14ac:dyDescent="0.25">
      <c r="A55" s="6" t="s">
        <v>48</v>
      </c>
      <c r="B55" s="7">
        <v>13</v>
      </c>
      <c r="C55" s="7">
        <v>0</v>
      </c>
      <c r="D55" s="7">
        <f t="shared" si="0"/>
        <v>13</v>
      </c>
      <c r="E55" s="7">
        <v>12</v>
      </c>
      <c r="F55" s="7">
        <v>0</v>
      </c>
      <c r="G55" s="7">
        <f t="shared" si="1"/>
        <v>12</v>
      </c>
      <c r="H55" s="8">
        <f t="shared" si="2"/>
        <v>-7.6923076923076925</v>
      </c>
      <c r="I55" s="8">
        <f t="shared" si="3"/>
        <v>0</v>
      </c>
      <c r="J55" s="9">
        <f t="shared" si="4"/>
        <v>-7.6923076923076925</v>
      </c>
    </row>
    <row r="56" spans="1:11" x14ac:dyDescent="0.25">
      <c r="A56" s="10" t="s">
        <v>49</v>
      </c>
      <c r="B56" s="3">
        <v>83</v>
      </c>
      <c r="C56" s="3">
        <v>0</v>
      </c>
      <c r="D56" s="3">
        <f t="shared" si="0"/>
        <v>83</v>
      </c>
      <c r="E56" s="3">
        <v>22</v>
      </c>
      <c r="F56" s="3">
        <v>0</v>
      </c>
      <c r="G56" s="3">
        <f t="shared" si="1"/>
        <v>22</v>
      </c>
      <c r="H56" s="4">
        <f t="shared" si="2"/>
        <v>-73.493975903614455</v>
      </c>
      <c r="I56" s="4">
        <f t="shared" si="3"/>
        <v>0</v>
      </c>
      <c r="J56" s="5">
        <f t="shared" si="4"/>
        <v>-73.493975903614455</v>
      </c>
    </row>
    <row r="57" spans="1:11" x14ac:dyDescent="0.25">
      <c r="A57" s="6" t="s">
        <v>50</v>
      </c>
      <c r="B57" s="7">
        <v>1266</v>
      </c>
      <c r="C57" s="7">
        <v>14</v>
      </c>
      <c r="D57" s="7">
        <f t="shared" si="0"/>
        <v>1280</v>
      </c>
      <c r="E57" s="7">
        <v>1046</v>
      </c>
      <c r="F57" s="7">
        <v>5</v>
      </c>
      <c r="G57" s="7">
        <f t="shared" si="1"/>
        <v>1051</v>
      </c>
      <c r="H57" s="8">
        <f t="shared" si="2"/>
        <v>-17.377567140600316</v>
      </c>
      <c r="I57" s="8">
        <f t="shared" si="3"/>
        <v>-64.285714285714292</v>
      </c>
      <c r="J57" s="9">
        <f t="shared" si="4"/>
        <v>-17.890625</v>
      </c>
    </row>
    <row r="58" spans="1:11" x14ac:dyDescent="0.25">
      <c r="A58" s="10" t="s">
        <v>59</v>
      </c>
      <c r="B58" s="3">
        <v>76</v>
      </c>
      <c r="C58" s="3">
        <v>12</v>
      </c>
      <c r="D58" s="3">
        <f t="shared" si="0"/>
        <v>88</v>
      </c>
      <c r="E58" s="3">
        <v>51</v>
      </c>
      <c r="F58" s="3">
        <v>8</v>
      </c>
      <c r="G58" s="3">
        <f t="shared" si="1"/>
        <v>59</v>
      </c>
      <c r="H58" s="4">
        <f t="shared" si="2"/>
        <v>-32.894736842105267</v>
      </c>
      <c r="I58" s="4">
        <f t="shared" si="3"/>
        <v>-33.333333333333329</v>
      </c>
      <c r="J58" s="5">
        <f t="shared" si="4"/>
        <v>-32.954545454545453</v>
      </c>
    </row>
    <row r="59" spans="1:11" x14ac:dyDescent="0.25">
      <c r="A59" s="6" t="s">
        <v>60</v>
      </c>
      <c r="B59" s="7">
        <v>14</v>
      </c>
      <c r="C59" s="7">
        <v>0</v>
      </c>
      <c r="D59" s="7">
        <f t="shared" si="0"/>
        <v>14</v>
      </c>
      <c r="E59" s="7">
        <v>14</v>
      </c>
      <c r="F59" s="7">
        <v>0</v>
      </c>
      <c r="G59" s="7">
        <f t="shared" si="1"/>
        <v>14</v>
      </c>
      <c r="H59" s="8">
        <f t="shared" si="2"/>
        <v>0</v>
      </c>
      <c r="I59" s="8">
        <f t="shared" si="3"/>
        <v>0</v>
      </c>
      <c r="J59" s="9">
        <f t="shared" si="4"/>
        <v>0</v>
      </c>
    </row>
    <row r="60" spans="1:11" x14ac:dyDescent="0.25">
      <c r="A60" s="11" t="s">
        <v>51</v>
      </c>
      <c r="B60" s="12">
        <f>B61-SUM(B6+B10+B20+B32+B58+B59)</f>
        <v>57141</v>
      </c>
      <c r="C60" s="12">
        <f t="shared" ref="C60:D60" si="5">C61-SUM(C6+C10+C20+C32+C58+C59)</f>
        <v>31443</v>
      </c>
      <c r="D60" s="12">
        <f t="shared" si="5"/>
        <v>88584</v>
      </c>
      <c r="E60" s="12">
        <f>E61-SUM(E6+E10+E20+E32+E58+E59+E5)</f>
        <v>49838</v>
      </c>
      <c r="F60" s="12">
        <f t="shared" ref="F60:G60" si="6">F61-SUM(F6+F10+F20+F32+F58+F59+F5)</f>
        <v>33397</v>
      </c>
      <c r="G60" s="12">
        <f t="shared" si="6"/>
        <v>83235</v>
      </c>
      <c r="H60" s="13">
        <f>+IFERROR(((E60-B60)/B60)*100,0)</f>
        <v>-12.780665371624577</v>
      </c>
      <c r="I60" s="13">
        <f t="shared" si="3"/>
        <v>6.2144197436631359</v>
      </c>
      <c r="J60" s="35">
        <f t="shared" si="4"/>
        <v>-6.0383364941750202</v>
      </c>
      <c r="K60" s="37"/>
    </row>
    <row r="61" spans="1:11" x14ac:dyDescent="0.25">
      <c r="A61" s="14" t="s">
        <v>52</v>
      </c>
      <c r="B61" s="15">
        <f>SUM(B4:B59)</f>
        <v>70520</v>
      </c>
      <c r="C61" s="15">
        <f t="shared" ref="C61:G61" si="7">SUM(C4:C59)</f>
        <v>38038</v>
      </c>
      <c r="D61" s="15">
        <f t="shared" si="7"/>
        <v>108558</v>
      </c>
      <c r="E61" s="15">
        <f t="shared" si="7"/>
        <v>63266</v>
      </c>
      <c r="F61" s="15">
        <f t="shared" si="7"/>
        <v>41425</v>
      </c>
      <c r="G61" s="15">
        <f t="shared" si="7"/>
        <v>104691</v>
      </c>
      <c r="H61" s="16">
        <f>+IFERROR(((E61-B61)/B61)*100,0)</f>
        <v>-10.286443562110041</v>
      </c>
      <c r="I61" s="16">
        <f t="shared" si="3"/>
        <v>8.904253641095746</v>
      </c>
      <c r="J61" s="17">
        <f t="shared" si="4"/>
        <v>-3.5621511081633779</v>
      </c>
    </row>
    <row r="62" spans="1:11" ht="15.75" thickBot="1" x14ac:dyDescent="0.3">
      <c r="A62" s="18" t="s">
        <v>53</v>
      </c>
      <c r="B62" s="19"/>
      <c r="C62" s="19"/>
      <c r="D62" s="19">
        <v>33860</v>
      </c>
      <c r="E62" s="19"/>
      <c r="F62" s="19"/>
      <c r="G62" s="19">
        <v>37488</v>
      </c>
      <c r="H62" s="57">
        <f>+IFERROR(((G62-D62)/D62)*100,0)</f>
        <v>10.714707619610159</v>
      </c>
      <c r="I62" s="57"/>
      <c r="J62" s="58"/>
    </row>
    <row r="63" spans="1:11" x14ac:dyDescent="0.25">
      <c r="A63" s="14" t="s">
        <v>54</v>
      </c>
      <c r="B63" s="34"/>
      <c r="C63" s="34"/>
      <c r="D63" s="34">
        <f>+D61+D62</f>
        <v>142418</v>
      </c>
      <c r="E63" s="34"/>
      <c r="F63" s="34"/>
      <c r="G63" s="34">
        <f>+G61+G62</f>
        <v>142179</v>
      </c>
      <c r="H63" s="59">
        <f>+IFERROR(((G63-D63)/D63)*100,0)</f>
        <v>-0.16781586597199794</v>
      </c>
      <c r="I63" s="59"/>
      <c r="J63" s="60"/>
    </row>
    <row r="64" spans="1:11" x14ac:dyDescent="0.25">
      <c r="A64" s="42"/>
      <c r="B64" s="43"/>
      <c r="C64" s="43"/>
      <c r="D64" s="43"/>
      <c r="E64" s="43"/>
      <c r="F64" s="43"/>
      <c r="G64" s="43"/>
      <c r="H64" s="43"/>
      <c r="I64" s="43"/>
      <c r="J64" s="44"/>
    </row>
    <row r="65" spans="1:10" ht="15.75" thickBot="1" x14ac:dyDescent="0.3">
      <c r="A65" s="45"/>
      <c r="B65" s="46"/>
      <c r="C65" s="46"/>
      <c r="D65" s="46"/>
      <c r="E65" s="46"/>
      <c r="F65" s="46"/>
      <c r="G65" s="46"/>
      <c r="H65" s="46"/>
      <c r="I65" s="46"/>
      <c r="J65" s="47"/>
    </row>
    <row r="66" spans="1:10" ht="48.75" customHeight="1" x14ac:dyDescent="0.25">
      <c r="A66" s="48" t="s">
        <v>72</v>
      </c>
      <c r="B66" s="48"/>
      <c r="C66" s="48"/>
      <c r="D66" s="48"/>
      <c r="E66" s="48"/>
      <c r="F66" s="48"/>
      <c r="G66" s="48"/>
      <c r="H66" s="48"/>
      <c r="I66" s="48"/>
      <c r="J66" s="48"/>
    </row>
  </sheetData>
  <mergeCells count="10">
    <mergeCell ref="A64:J64"/>
    <mergeCell ref="A65:J65"/>
    <mergeCell ref="A66:J66"/>
    <mergeCell ref="A1:J1"/>
    <mergeCell ref="A2:A3"/>
    <mergeCell ref="B2:D2"/>
    <mergeCell ref="E2:G2"/>
    <mergeCell ref="H2:J2"/>
    <mergeCell ref="H62:J62"/>
    <mergeCell ref="H63:J63"/>
  </mergeCells>
  <conditionalFormatting sqref="H4:J5">
    <cfRule type="cellIs" dxfId="26" priority="8" operator="equal">
      <formula>0</formula>
    </cfRule>
  </conditionalFormatting>
  <conditionalFormatting sqref="B4:C5 E4:G5">
    <cfRule type="cellIs" dxfId="25" priority="9" operator="equal">
      <formula>0</formula>
    </cfRule>
  </conditionalFormatting>
  <conditionalFormatting sqref="B6:C7 E6:G7">
    <cfRule type="cellIs" dxfId="24" priority="7" operator="equal">
      <formula>0</formula>
    </cfRule>
  </conditionalFormatting>
  <conditionalFormatting sqref="H6:J7">
    <cfRule type="cellIs" dxfId="23" priority="6" operator="equal">
      <formula>0</formula>
    </cfRule>
  </conditionalFormatting>
  <conditionalFormatting sqref="B8:C59 E8:G59">
    <cfRule type="cellIs" dxfId="22" priority="5" operator="equal">
      <formula>0</formula>
    </cfRule>
  </conditionalFormatting>
  <conditionalFormatting sqref="H8:J59">
    <cfRule type="cellIs" dxfId="21" priority="4" operator="equal">
      <formula>0</formula>
    </cfRule>
  </conditionalFormatting>
  <conditionalFormatting sqref="D4:D5">
    <cfRule type="cellIs" dxfId="20" priority="3" operator="equal">
      <formula>0</formula>
    </cfRule>
  </conditionalFormatting>
  <conditionalFormatting sqref="D6:D7">
    <cfRule type="cellIs" dxfId="19" priority="2" operator="equal">
      <formula>0</formula>
    </cfRule>
  </conditionalFormatting>
  <conditionalFormatting sqref="D8:D59">
    <cfRule type="cellIs" dxfId="18"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tabSelected="1" zoomScale="90" zoomScaleNormal="90" workbookViewId="0">
      <selection activeCell="N14" sqref="N14"/>
    </sheetView>
  </sheetViews>
  <sheetFormatPr defaultRowHeight="15" x14ac:dyDescent="0.25"/>
  <cols>
    <col min="1" max="1" width="41.140625" bestFit="1" customWidth="1"/>
    <col min="2" max="10" width="14.28515625" customWidth="1"/>
  </cols>
  <sheetData>
    <row r="1" spans="1:10" ht="25.5" customHeight="1" x14ac:dyDescent="0.25">
      <c r="A1" s="49" t="s">
        <v>61</v>
      </c>
      <c r="B1" s="50"/>
      <c r="C1" s="50"/>
      <c r="D1" s="50"/>
      <c r="E1" s="50"/>
      <c r="F1" s="50"/>
      <c r="G1" s="50"/>
      <c r="H1" s="50"/>
      <c r="I1" s="50"/>
      <c r="J1" s="51"/>
    </row>
    <row r="2" spans="1:10" ht="35.25" customHeight="1" x14ac:dyDescent="0.25">
      <c r="A2" s="52" t="s">
        <v>1</v>
      </c>
      <c r="B2" s="54" t="s">
        <v>74</v>
      </c>
      <c r="C2" s="54"/>
      <c r="D2" s="54"/>
      <c r="E2" s="54" t="s">
        <v>75</v>
      </c>
      <c r="F2" s="54"/>
      <c r="G2" s="54"/>
      <c r="H2" s="55" t="s">
        <v>76</v>
      </c>
      <c r="I2" s="55"/>
      <c r="J2" s="56"/>
    </row>
    <row r="3" spans="1:10" x14ac:dyDescent="0.25">
      <c r="A3" s="53"/>
      <c r="B3" s="1" t="s">
        <v>2</v>
      </c>
      <c r="C3" s="1" t="s">
        <v>3</v>
      </c>
      <c r="D3" s="1" t="s">
        <v>4</v>
      </c>
      <c r="E3" s="1" t="s">
        <v>2</v>
      </c>
      <c r="F3" s="1" t="s">
        <v>3</v>
      </c>
      <c r="G3" s="1" t="s">
        <v>4</v>
      </c>
      <c r="H3" s="1" t="s">
        <v>2</v>
      </c>
      <c r="I3" s="1" t="s">
        <v>3</v>
      </c>
      <c r="J3" s="2" t="s">
        <v>4</v>
      </c>
    </row>
    <row r="4" spans="1:10" x14ac:dyDescent="0.25">
      <c r="A4" s="10" t="s">
        <v>5</v>
      </c>
      <c r="B4" s="3">
        <v>1598841</v>
      </c>
      <c r="C4" s="3">
        <v>3649134</v>
      </c>
      <c r="D4" s="3">
        <f>SUM(B4:C4)</f>
        <v>5247975</v>
      </c>
      <c r="E4" s="3">
        <v>1400790</v>
      </c>
      <c r="F4" s="3">
        <v>3718023</v>
      </c>
      <c r="G4" s="3">
        <f>SUM(E4:F4)</f>
        <v>5118813</v>
      </c>
      <c r="H4" s="4">
        <f>+IFERROR(((E4-B4)/B4)*100,0)</f>
        <v>-12.387160449350498</v>
      </c>
      <c r="I4" s="4">
        <f t="shared" ref="I4:J4" si="0">+IFERROR(((F4-C4)/C4)*100,0)</f>
        <v>1.8878177671743486</v>
      </c>
      <c r="J4" s="5">
        <f t="shared" si="0"/>
        <v>-2.4611778828976894</v>
      </c>
    </row>
    <row r="5" spans="1:10" x14ac:dyDescent="0.25">
      <c r="A5" s="6" t="s">
        <v>71</v>
      </c>
      <c r="B5" s="7">
        <v>0</v>
      </c>
      <c r="C5" s="7">
        <v>0</v>
      </c>
      <c r="D5" s="7">
        <f>+B5+C5</f>
        <v>0</v>
      </c>
      <c r="E5" s="7">
        <v>59935</v>
      </c>
      <c r="F5" s="7">
        <v>32288</v>
      </c>
      <c r="G5" s="7">
        <f>+E5+F5</f>
        <v>92223</v>
      </c>
      <c r="H5" s="8"/>
      <c r="I5" s="8"/>
      <c r="J5" s="9"/>
    </row>
    <row r="6" spans="1:10" x14ac:dyDescent="0.25">
      <c r="A6" s="10" t="s">
        <v>55</v>
      </c>
      <c r="B6" s="3">
        <v>1856034</v>
      </c>
      <c r="C6" s="3">
        <v>845983</v>
      </c>
      <c r="D6" s="3">
        <f t="shared" ref="D6:D59" si="1">SUM(B6:C6)</f>
        <v>2702017</v>
      </c>
      <c r="E6" s="3">
        <v>1783145</v>
      </c>
      <c r="F6" s="3">
        <v>974701</v>
      </c>
      <c r="G6" s="3">
        <f t="shared" ref="G6:G59" si="2">SUM(E6:F6)</f>
        <v>2757846</v>
      </c>
      <c r="H6" s="4">
        <f t="shared" ref="H6:H59" si="3">+IFERROR(((E6-B6)/B6)*100,0)</f>
        <v>-3.9271371106348272</v>
      </c>
      <c r="I6" s="4">
        <f t="shared" ref="I6:I59" si="4">+IFERROR(((F6-C6)/C6)*100,0)</f>
        <v>15.21519935979801</v>
      </c>
      <c r="J6" s="5">
        <f t="shared" ref="J6:J59" si="5">+IFERROR(((G6-D6)/D6)*100,0)</f>
        <v>2.0661972148953911</v>
      </c>
    </row>
    <row r="7" spans="1:10" x14ac:dyDescent="0.25">
      <c r="A7" s="6" t="s">
        <v>6</v>
      </c>
      <c r="B7" s="7">
        <v>1382417</v>
      </c>
      <c r="C7" s="7">
        <v>169804</v>
      </c>
      <c r="D7" s="7">
        <f t="shared" si="1"/>
        <v>1552221</v>
      </c>
      <c r="E7" s="7">
        <v>1062799</v>
      </c>
      <c r="F7" s="7">
        <v>148833</v>
      </c>
      <c r="G7" s="7">
        <f t="shared" si="2"/>
        <v>1211632</v>
      </c>
      <c r="H7" s="8">
        <f t="shared" si="3"/>
        <v>-23.120230726329321</v>
      </c>
      <c r="I7" s="8">
        <f t="shared" si="4"/>
        <v>-12.350121316341193</v>
      </c>
      <c r="J7" s="9">
        <f t="shared" si="5"/>
        <v>-21.942043046705333</v>
      </c>
    </row>
    <row r="8" spans="1:10" x14ac:dyDescent="0.25">
      <c r="A8" s="10" t="s">
        <v>7</v>
      </c>
      <c r="B8" s="3">
        <v>969132</v>
      </c>
      <c r="C8" s="3">
        <v>106771</v>
      </c>
      <c r="D8" s="3">
        <f t="shared" si="1"/>
        <v>1075903</v>
      </c>
      <c r="E8" s="3">
        <v>866649</v>
      </c>
      <c r="F8" s="3">
        <v>106133</v>
      </c>
      <c r="G8" s="3">
        <f t="shared" si="2"/>
        <v>972782</v>
      </c>
      <c r="H8" s="4">
        <f t="shared" si="3"/>
        <v>-10.574720471514716</v>
      </c>
      <c r="I8" s="4">
        <f t="shared" si="4"/>
        <v>-0.59754053066843993</v>
      </c>
      <c r="J8" s="5">
        <f t="shared" si="5"/>
        <v>-9.5846000987077833</v>
      </c>
    </row>
    <row r="9" spans="1:10" x14ac:dyDescent="0.25">
      <c r="A9" s="6" t="s">
        <v>8</v>
      </c>
      <c r="B9" s="7">
        <v>589696</v>
      </c>
      <c r="C9" s="7">
        <v>198328</v>
      </c>
      <c r="D9" s="7">
        <f t="shared" si="1"/>
        <v>788024</v>
      </c>
      <c r="E9" s="7">
        <v>564481</v>
      </c>
      <c r="F9" s="7">
        <v>325542</v>
      </c>
      <c r="G9" s="7">
        <f t="shared" si="2"/>
        <v>890023</v>
      </c>
      <c r="H9" s="8">
        <f t="shared" si="3"/>
        <v>-4.2759320056435861</v>
      </c>
      <c r="I9" s="8">
        <f t="shared" si="4"/>
        <v>64.14323746520914</v>
      </c>
      <c r="J9" s="9">
        <f t="shared" si="5"/>
        <v>12.943641310416943</v>
      </c>
    </row>
    <row r="10" spans="1:10" x14ac:dyDescent="0.25">
      <c r="A10" s="10" t="s">
        <v>56</v>
      </c>
      <c r="B10" s="3">
        <v>31909</v>
      </c>
      <c r="C10" s="3">
        <v>1855</v>
      </c>
      <c r="D10" s="3">
        <f t="shared" si="1"/>
        <v>33764</v>
      </c>
      <c r="E10" s="3">
        <v>29907</v>
      </c>
      <c r="F10" s="3">
        <v>3736</v>
      </c>
      <c r="G10" s="3">
        <f t="shared" si="2"/>
        <v>33643</v>
      </c>
      <c r="H10" s="4">
        <f t="shared" si="3"/>
        <v>-6.274091948979911</v>
      </c>
      <c r="I10" s="4">
        <f t="shared" si="4"/>
        <v>101.40161725067385</v>
      </c>
      <c r="J10" s="40">
        <f t="shared" si="5"/>
        <v>-0.35836986139083044</v>
      </c>
    </row>
    <row r="11" spans="1:10" x14ac:dyDescent="0.25">
      <c r="A11" s="6" t="s">
        <v>9</v>
      </c>
      <c r="B11" s="7">
        <v>70409</v>
      </c>
      <c r="C11" s="7">
        <v>758</v>
      </c>
      <c r="D11" s="7">
        <f t="shared" si="1"/>
        <v>71167</v>
      </c>
      <c r="E11" s="7">
        <v>61120</v>
      </c>
      <c r="F11" s="7">
        <v>2489</v>
      </c>
      <c r="G11" s="7">
        <f t="shared" si="2"/>
        <v>63609</v>
      </c>
      <c r="H11" s="8">
        <f t="shared" si="3"/>
        <v>-13.192915678393389</v>
      </c>
      <c r="I11" s="8">
        <f t="shared" si="4"/>
        <v>228.3641160949868</v>
      </c>
      <c r="J11" s="9">
        <f t="shared" si="5"/>
        <v>-10.620090772408561</v>
      </c>
    </row>
    <row r="12" spans="1:10" x14ac:dyDescent="0.25">
      <c r="A12" s="10" t="s">
        <v>10</v>
      </c>
      <c r="B12" s="3">
        <v>108866</v>
      </c>
      <c r="C12" s="3">
        <v>0</v>
      </c>
      <c r="D12" s="3">
        <f t="shared" si="1"/>
        <v>108866</v>
      </c>
      <c r="E12" s="3">
        <v>96119</v>
      </c>
      <c r="F12" s="3">
        <v>0</v>
      </c>
      <c r="G12" s="3">
        <f t="shared" si="2"/>
        <v>96119</v>
      </c>
      <c r="H12" s="4">
        <f t="shared" si="3"/>
        <v>-11.708889827861775</v>
      </c>
      <c r="I12" s="4">
        <f t="shared" si="4"/>
        <v>0</v>
      </c>
      <c r="J12" s="5">
        <f t="shared" si="5"/>
        <v>-11.708889827861775</v>
      </c>
    </row>
    <row r="13" spans="1:10" x14ac:dyDescent="0.25">
      <c r="A13" s="6" t="s">
        <v>11</v>
      </c>
      <c r="B13" s="7">
        <v>447104</v>
      </c>
      <c r="C13" s="7">
        <v>57457</v>
      </c>
      <c r="D13" s="7">
        <f t="shared" si="1"/>
        <v>504561</v>
      </c>
      <c r="E13" s="7">
        <v>398877</v>
      </c>
      <c r="F13" s="7">
        <v>50099</v>
      </c>
      <c r="G13" s="7">
        <f t="shared" si="2"/>
        <v>448976</v>
      </c>
      <c r="H13" s="8">
        <f t="shared" si="3"/>
        <v>-10.7865284139708</v>
      </c>
      <c r="I13" s="8">
        <f t="shared" si="4"/>
        <v>-12.806098473641159</v>
      </c>
      <c r="J13" s="9">
        <f t="shared" si="5"/>
        <v>-11.016507419320956</v>
      </c>
    </row>
    <row r="14" spans="1:10" x14ac:dyDescent="0.25">
      <c r="A14" s="10" t="s">
        <v>12</v>
      </c>
      <c r="B14" s="3">
        <v>313407</v>
      </c>
      <c r="C14" s="3">
        <v>6697</v>
      </c>
      <c r="D14" s="3">
        <f t="shared" si="1"/>
        <v>320104</v>
      </c>
      <c r="E14" s="3">
        <v>273252</v>
      </c>
      <c r="F14" s="3">
        <v>10938</v>
      </c>
      <c r="G14" s="3">
        <f t="shared" si="2"/>
        <v>284190</v>
      </c>
      <c r="H14" s="4">
        <f t="shared" si="3"/>
        <v>-12.81241325177804</v>
      </c>
      <c r="I14" s="4">
        <f t="shared" si="4"/>
        <v>63.326862774376593</v>
      </c>
      <c r="J14" s="5">
        <f t="shared" si="5"/>
        <v>-11.219478669432434</v>
      </c>
    </row>
    <row r="15" spans="1:10" x14ac:dyDescent="0.25">
      <c r="A15" s="6" t="s">
        <v>13</v>
      </c>
      <c r="B15" s="7">
        <v>140136</v>
      </c>
      <c r="C15" s="7">
        <v>1417</v>
      </c>
      <c r="D15" s="7">
        <f t="shared" si="1"/>
        <v>141553</v>
      </c>
      <c r="E15" s="7">
        <v>103167</v>
      </c>
      <c r="F15" s="7">
        <v>864</v>
      </c>
      <c r="G15" s="7">
        <f t="shared" si="2"/>
        <v>104031</v>
      </c>
      <c r="H15" s="8">
        <f t="shared" si="3"/>
        <v>-26.380801507107382</v>
      </c>
      <c r="I15" s="8">
        <f t="shared" si="4"/>
        <v>-39.026111503175727</v>
      </c>
      <c r="J15" s="9">
        <f t="shared" si="5"/>
        <v>-26.507385926119547</v>
      </c>
    </row>
    <row r="16" spans="1:10" x14ac:dyDescent="0.25">
      <c r="A16" s="10" t="s">
        <v>14</v>
      </c>
      <c r="B16" s="3">
        <v>224354</v>
      </c>
      <c r="C16" s="3">
        <v>21806</v>
      </c>
      <c r="D16" s="3">
        <f t="shared" si="1"/>
        <v>246160</v>
      </c>
      <c r="E16" s="3">
        <v>193859</v>
      </c>
      <c r="F16" s="3">
        <v>21110</v>
      </c>
      <c r="G16" s="3">
        <f t="shared" si="2"/>
        <v>214969</v>
      </c>
      <c r="H16" s="4">
        <f t="shared" si="3"/>
        <v>-13.592358504862851</v>
      </c>
      <c r="I16" s="4">
        <f t="shared" si="4"/>
        <v>-3.1917820783270656</v>
      </c>
      <c r="J16" s="5">
        <f t="shared" si="5"/>
        <v>-12.671026974325642</v>
      </c>
    </row>
    <row r="17" spans="1:10" x14ac:dyDescent="0.25">
      <c r="A17" s="6" t="s">
        <v>15</v>
      </c>
      <c r="B17" s="7">
        <v>26471</v>
      </c>
      <c r="C17" s="7">
        <v>730</v>
      </c>
      <c r="D17" s="7">
        <f t="shared" si="1"/>
        <v>27201</v>
      </c>
      <c r="E17" s="7">
        <v>21156</v>
      </c>
      <c r="F17" s="7">
        <v>331</v>
      </c>
      <c r="G17" s="7">
        <f t="shared" si="2"/>
        <v>21487</v>
      </c>
      <c r="H17" s="8">
        <f t="shared" si="3"/>
        <v>-20.078576555475806</v>
      </c>
      <c r="I17" s="8">
        <f t="shared" si="4"/>
        <v>-54.657534246575345</v>
      </c>
      <c r="J17" s="9">
        <f t="shared" si="5"/>
        <v>-21.006580640417631</v>
      </c>
    </row>
    <row r="18" spans="1:10" x14ac:dyDescent="0.25">
      <c r="A18" s="10" t="s">
        <v>16</v>
      </c>
      <c r="B18" s="3">
        <v>28330</v>
      </c>
      <c r="C18" s="3">
        <v>0</v>
      </c>
      <c r="D18" s="3">
        <f t="shared" si="1"/>
        <v>28330</v>
      </c>
      <c r="E18" s="3">
        <v>28409</v>
      </c>
      <c r="F18" s="3">
        <v>0</v>
      </c>
      <c r="G18" s="3">
        <f t="shared" si="2"/>
        <v>28409</v>
      </c>
      <c r="H18" s="41">
        <f t="shared" si="3"/>
        <v>0.27885633603953408</v>
      </c>
      <c r="I18" s="41">
        <f t="shared" si="4"/>
        <v>0</v>
      </c>
      <c r="J18" s="40">
        <f t="shared" si="5"/>
        <v>0.27885633603953408</v>
      </c>
    </row>
    <row r="19" spans="1:10" x14ac:dyDescent="0.25">
      <c r="A19" s="6" t="s">
        <v>17</v>
      </c>
      <c r="B19" s="7">
        <v>19348</v>
      </c>
      <c r="C19" s="7">
        <v>1759</v>
      </c>
      <c r="D19" s="7">
        <f t="shared" si="1"/>
        <v>21107</v>
      </c>
      <c r="E19" s="7">
        <v>18354</v>
      </c>
      <c r="F19" s="7">
        <v>1345</v>
      </c>
      <c r="G19" s="7">
        <f t="shared" si="2"/>
        <v>19699</v>
      </c>
      <c r="H19" s="8">
        <f t="shared" si="3"/>
        <v>-5.137481910274964</v>
      </c>
      <c r="I19" s="8">
        <f t="shared" si="4"/>
        <v>-23.536100056850483</v>
      </c>
      <c r="J19" s="9">
        <f t="shared" si="5"/>
        <v>-6.6707727294262567</v>
      </c>
    </row>
    <row r="20" spans="1:10" x14ac:dyDescent="0.25">
      <c r="A20" s="10" t="s">
        <v>57</v>
      </c>
      <c r="B20" s="3">
        <v>0</v>
      </c>
      <c r="C20" s="3">
        <v>0</v>
      </c>
      <c r="D20" s="3"/>
      <c r="E20" s="3">
        <v>0</v>
      </c>
      <c r="F20" s="3">
        <v>0</v>
      </c>
      <c r="G20" s="3"/>
      <c r="H20" s="4">
        <f t="shared" si="3"/>
        <v>0</v>
      </c>
      <c r="I20" s="4">
        <f t="shared" si="4"/>
        <v>0</v>
      </c>
      <c r="J20" s="5">
        <f t="shared" si="5"/>
        <v>0</v>
      </c>
    </row>
    <row r="21" spans="1:10" x14ac:dyDescent="0.25">
      <c r="A21" s="6" t="s">
        <v>18</v>
      </c>
      <c r="B21" s="7">
        <v>24534</v>
      </c>
      <c r="C21" s="7">
        <v>417</v>
      </c>
      <c r="D21" s="7">
        <f t="shared" si="1"/>
        <v>24951</v>
      </c>
      <c r="E21" s="7">
        <v>17181</v>
      </c>
      <c r="F21" s="7">
        <v>281</v>
      </c>
      <c r="G21" s="7">
        <f t="shared" si="2"/>
        <v>17462</v>
      </c>
      <c r="H21" s="8">
        <f t="shared" si="3"/>
        <v>-29.970652971386645</v>
      </c>
      <c r="I21" s="8">
        <f t="shared" si="4"/>
        <v>-32.613908872901682</v>
      </c>
      <c r="J21" s="9">
        <f t="shared" si="5"/>
        <v>-30.014829064967337</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61134</v>
      </c>
      <c r="C23" s="7">
        <v>672</v>
      </c>
      <c r="D23" s="7">
        <f t="shared" si="1"/>
        <v>61806</v>
      </c>
      <c r="E23" s="7">
        <v>59485</v>
      </c>
      <c r="F23" s="7">
        <v>0</v>
      </c>
      <c r="G23" s="7">
        <f t="shared" si="2"/>
        <v>59485</v>
      </c>
      <c r="H23" s="8">
        <f t="shared" si="3"/>
        <v>-2.6973533549252462</v>
      </c>
      <c r="I23" s="8">
        <f t="shared" si="4"/>
        <v>-100</v>
      </c>
      <c r="J23" s="9">
        <f t="shared" si="5"/>
        <v>-3.7552988383004888</v>
      </c>
    </row>
    <row r="24" spans="1:10" x14ac:dyDescent="0.25">
      <c r="A24" s="10" t="s">
        <v>21</v>
      </c>
      <c r="B24" s="3">
        <v>18388</v>
      </c>
      <c r="C24" s="3">
        <v>620</v>
      </c>
      <c r="D24" s="3">
        <f t="shared" si="1"/>
        <v>19008</v>
      </c>
      <c r="E24" s="3">
        <v>17866</v>
      </c>
      <c r="F24" s="3">
        <v>0</v>
      </c>
      <c r="G24" s="3">
        <f t="shared" si="2"/>
        <v>17866</v>
      </c>
      <c r="H24" s="4">
        <f t="shared" si="3"/>
        <v>-2.838807918207527</v>
      </c>
      <c r="I24" s="4">
        <f t="shared" si="4"/>
        <v>-100</v>
      </c>
      <c r="J24" s="5">
        <f t="shared" si="5"/>
        <v>-6.0079966329966332</v>
      </c>
    </row>
    <row r="25" spans="1:10" x14ac:dyDescent="0.25">
      <c r="A25" s="6" t="s">
        <v>22</v>
      </c>
      <c r="B25" s="7">
        <v>19668</v>
      </c>
      <c r="C25" s="7">
        <v>3127</v>
      </c>
      <c r="D25" s="7">
        <f t="shared" si="1"/>
        <v>22795</v>
      </c>
      <c r="E25" s="7">
        <v>17406</v>
      </c>
      <c r="F25" s="7">
        <v>1729</v>
      </c>
      <c r="G25" s="7">
        <f t="shared" si="2"/>
        <v>19135</v>
      </c>
      <c r="H25" s="8">
        <f t="shared" si="3"/>
        <v>-11.500915192190361</v>
      </c>
      <c r="I25" s="8">
        <f t="shared" si="4"/>
        <v>-44.707387272145823</v>
      </c>
      <c r="J25" s="9">
        <f t="shared" si="5"/>
        <v>-16.056152665058125</v>
      </c>
    </row>
    <row r="26" spans="1:10" x14ac:dyDescent="0.25">
      <c r="A26" s="10" t="s">
        <v>23</v>
      </c>
      <c r="B26" s="3">
        <v>18007</v>
      </c>
      <c r="C26" s="3">
        <v>193</v>
      </c>
      <c r="D26" s="3">
        <f t="shared" si="1"/>
        <v>18200</v>
      </c>
      <c r="E26" s="3">
        <v>8788</v>
      </c>
      <c r="F26" s="3">
        <v>0</v>
      </c>
      <c r="G26" s="3">
        <f t="shared" si="2"/>
        <v>8788</v>
      </c>
      <c r="H26" s="4">
        <f t="shared" si="3"/>
        <v>-51.196756816793467</v>
      </c>
      <c r="I26" s="4">
        <f t="shared" si="4"/>
        <v>-100</v>
      </c>
      <c r="J26" s="5">
        <f t="shared" si="5"/>
        <v>-51.714285714285715</v>
      </c>
    </row>
    <row r="27" spans="1:10" x14ac:dyDescent="0.25">
      <c r="A27" s="6" t="s">
        <v>24</v>
      </c>
      <c r="B27" s="7">
        <v>0</v>
      </c>
      <c r="C27" s="7">
        <v>0</v>
      </c>
      <c r="D27" s="7"/>
      <c r="E27" s="7">
        <v>0</v>
      </c>
      <c r="F27" s="7">
        <v>0</v>
      </c>
      <c r="G27" s="7"/>
      <c r="H27" s="8">
        <f t="shared" si="3"/>
        <v>0</v>
      </c>
      <c r="I27" s="8">
        <f t="shared" si="4"/>
        <v>0</v>
      </c>
      <c r="J27" s="9">
        <f t="shared" si="5"/>
        <v>0</v>
      </c>
    </row>
    <row r="28" spans="1:10" x14ac:dyDescent="0.25">
      <c r="A28" s="10" t="s">
        <v>25</v>
      </c>
      <c r="B28" s="3">
        <v>54282</v>
      </c>
      <c r="C28" s="3">
        <v>4719</v>
      </c>
      <c r="D28" s="3">
        <f t="shared" si="1"/>
        <v>59001</v>
      </c>
      <c r="E28" s="3">
        <v>46336</v>
      </c>
      <c r="F28" s="3">
        <v>4948</v>
      </c>
      <c r="G28" s="3">
        <f t="shared" si="2"/>
        <v>51284</v>
      </c>
      <c r="H28" s="4">
        <f t="shared" si="3"/>
        <v>-14.638369993736413</v>
      </c>
      <c r="I28" s="4">
        <f t="shared" si="4"/>
        <v>4.8527230345412162</v>
      </c>
      <c r="J28" s="5">
        <f t="shared" si="5"/>
        <v>-13.079439331536754</v>
      </c>
    </row>
    <row r="29" spans="1:10" x14ac:dyDescent="0.25">
      <c r="A29" s="6" t="s">
        <v>26</v>
      </c>
      <c r="B29" s="7">
        <v>182571</v>
      </c>
      <c r="C29" s="7">
        <v>7647</v>
      </c>
      <c r="D29" s="7">
        <f t="shared" si="1"/>
        <v>190218</v>
      </c>
      <c r="E29" s="7">
        <v>158693</v>
      </c>
      <c r="F29" s="7">
        <v>2182</v>
      </c>
      <c r="G29" s="7">
        <f t="shared" si="2"/>
        <v>160875</v>
      </c>
      <c r="H29" s="8">
        <f t="shared" si="3"/>
        <v>-13.078747446199014</v>
      </c>
      <c r="I29" s="8">
        <f t="shared" si="4"/>
        <v>-71.465934353341183</v>
      </c>
      <c r="J29" s="9">
        <f t="shared" si="5"/>
        <v>-15.425984922562533</v>
      </c>
    </row>
    <row r="30" spans="1:10" x14ac:dyDescent="0.25">
      <c r="A30" s="10" t="s">
        <v>27</v>
      </c>
      <c r="B30" s="3">
        <v>91633</v>
      </c>
      <c r="C30" s="3">
        <v>822</v>
      </c>
      <c r="D30" s="3">
        <f t="shared" si="1"/>
        <v>92455</v>
      </c>
      <c r="E30" s="3">
        <v>74508</v>
      </c>
      <c r="F30" s="3">
        <v>1287</v>
      </c>
      <c r="G30" s="3">
        <f t="shared" si="2"/>
        <v>75795</v>
      </c>
      <c r="H30" s="4">
        <f t="shared" si="3"/>
        <v>-18.688682025034652</v>
      </c>
      <c r="I30" s="4">
        <f t="shared" si="4"/>
        <v>56.569343065693431</v>
      </c>
      <c r="J30" s="5">
        <f t="shared" si="5"/>
        <v>-18.019577091558055</v>
      </c>
    </row>
    <row r="31" spans="1:10" x14ac:dyDescent="0.25">
      <c r="A31" s="6" t="s">
        <v>28</v>
      </c>
      <c r="B31" s="7">
        <v>39305</v>
      </c>
      <c r="C31" s="7">
        <v>0</v>
      </c>
      <c r="D31" s="7">
        <f t="shared" si="1"/>
        <v>39305</v>
      </c>
      <c r="E31" s="7">
        <v>35780</v>
      </c>
      <c r="F31" s="7">
        <v>384</v>
      </c>
      <c r="G31" s="7">
        <f t="shared" si="2"/>
        <v>36164</v>
      </c>
      <c r="H31" s="8">
        <f t="shared" si="3"/>
        <v>-8.9683246406309625</v>
      </c>
      <c r="I31" s="8">
        <f t="shared" si="4"/>
        <v>0</v>
      </c>
      <c r="J31" s="9">
        <f t="shared" si="5"/>
        <v>-7.9913497010558459</v>
      </c>
    </row>
    <row r="32" spans="1:10" x14ac:dyDescent="0.25">
      <c r="A32" s="10" t="s">
        <v>58</v>
      </c>
      <c r="B32" s="3">
        <v>334</v>
      </c>
      <c r="C32" s="3">
        <v>5841</v>
      </c>
      <c r="D32" s="3">
        <f t="shared" si="1"/>
        <v>6175</v>
      </c>
      <c r="E32" s="3">
        <v>0</v>
      </c>
      <c r="F32" s="3">
        <v>5466</v>
      </c>
      <c r="G32" s="3">
        <f t="shared" si="2"/>
        <v>5466</v>
      </c>
      <c r="H32" s="4">
        <f t="shared" si="3"/>
        <v>-100</v>
      </c>
      <c r="I32" s="4">
        <f t="shared" si="4"/>
        <v>-6.4201335387776055</v>
      </c>
      <c r="J32" s="5">
        <f t="shared" si="5"/>
        <v>-11.481781376518219</v>
      </c>
    </row>
    <row r="33" spans="1:10" x14ac:dyDescent="0.25">
      <c r="A33" s="6" t="s">
        <v>70</v>
      </c>
      <c r="B33" s="7">
        <v>5316</v>
      </c>
      <c r="C33" s="7">
        <v>0</v>
      </c>
      <c r="D33" s="7">
        <f t="shared" si="1"/>
        <v>5316</v>
      </c>
      <c r="E33" s="7">
        <v>8398</v>
      </c>
      <c r="F33" s="7">
        <v>0</v>
      </c>
      <c r="G33" s="7">
        <f t="shared" si="2"/>
        <v>8398</v>
      </c>
      <c r="H33" s="8">
        <f t="shared" si="3"/>
        <v>57.975921745673439</v>
      </c>
      <c r="I33" s="8">
        <f t="shared" si="4"/>
        <v>0</v>
      </c>
      <c r="J33" s="9">
        <f t="shared" si="5"/>
        <v>57.975921745673439</v>
      </c>
    </row>
    <row r="34" spans="1:10" x14ac:dyDescent="0.25">
      <c r="A34" s="10" t="s">
        <v>29</v>
      </c>
      <c r="B34" s="3">
        <v>91398</v>
      </c>
      <c r="C34" s="3">
        <v>21041</v>
      </c>
      <c r="D34" s="3">
        <f t="shared" si="1"/>
        <v>112439</v>
      </c>
      <c r="E34" s="3">
        <v>97131</v>
      </c>
      <c r="F34" s="3">
        <v>18904</v>
      </c>
      <c r="G34" s="3">
        <f t="shared" si="2"/>
        <v>116035</v>
      </c>
      <c r="H34" s="4">
        <f t="shared" si="3"/>
        <v>6.2725661393028291</v>
      </c>
      <c r="I34" s="4">
        <f t="shared" si="4"/>
        <v>-10.156361389667792</v>
      </c>
      <c r="J34" s="5">
        <f t="shared" si="5"/>
        <v>3.1981785679346135</v>
      </c>
    </row>
    <row r="35" spans="1:10" x14ac:dyDescent="0.25">
      <c r="A35" s="6" t="s">
        <v>69</v>
      </c>
      <c r="B35" s="7">
        <v>26256</v>
      </c>
      <c r="C35" s="7">
        <v>0</v>
      </c>
      <c r="D35" s="7">
        <f t="shared" si="1"/>
        <v>26256</v>
      </c>
      <c r="E35" s="7">
        <v>24447</v>
      </c>
      <c r="F35" s="7">
        <v>0</v>
      </c>
      <c r="G35" s="7">
        <f t="shared" si="2"/>
        <v>24447</v>
      </c>
      <c r="H35" s="8">
        <f t="shared" si="3"/>
        <v>-6.8898537477148079</v>
      </c>
      <c r="I35" s="8">
        <f t="shared" si="4"/>
        <v>0</v>
      </c>
      <c r="J35" s="9">
        <f t="shared" si="5"/>
        <v>-6.8898537477148079</v>
      </c>
    </row>
    <row r="36" spans="1:10" x14ac:dyDescent="0.25">
      <c r="A36" s="10" t="s">
        <v>30</v>
      </c>
      <c r="B36" s="3">
        <v>7654</v>
      </c>
      <c r="C36" s="3">
        <v>373</v>
      </c>
      <c r="D36" s="3">
        <f t="shared" si="1"/>
        <v>8027</v>
      </c>
      <c r="E36" s="3">
        <v>7939</v>
      </c>
      <c r="F36" s="3">
        <v>3711</v>
      </c>
      <c r="G36" s="3">
        <f t="shared" si="2"/>
        <v>11650</v>
      </c>
      <c r="H36" s="4">
        <f t="shared" si="3"/>
        <v>3.7235432453619022</v>
      </c>
      <c r="I36" s="4">
        <f t="shared" si="4"/>
        <v>894.90616621983906</v>
      </c>
      <c r="J36" s="5">
        <f t="shared" si="5"/>
        <v>45.13516880528217</v>
      </c>
    </row>
    <row r="37" spans="1:10" x14ac:dyDescent="0.25">
      <c r="A37" s="6" t="s">
        <v>31</v>
      </c>
      <c r="B37" s="7">
        <v>26303</v>
      </c>
      <c r="C37" s="7">
        <v>325</v>
      </c>
      <c r="D37" s="7">
        <f t="shared" si="1"/>
        <v>26628</v>
      </c>
      <c r="E37" s="7">
        <v>23424</v>
      </c>
      <c r="F37" s="7">
        <v>0</v>
      </c>
      <c r="G37" s="7">
        <f t="shared" si="2"/>
        <v>23424</v>
      </c>
      <c r="H37" s="8">
        <f t="shared" si="3"/>
        <v>-10.945519522487929</v>
      </c>
      <c r="I37" s="8">
        <f t="shared" si="4"/>
        <v>-100</v>
      </c>
      <c r="J37" s="9">
        <f t="shared" si="5"/>
        <v>-12.032447048219918</v>
      </c>
    </row>
    <row r="38" spans="1:10" x14ac:dyDescent="0.25">
      <c r="A38" s="10" t="s">
        <v>32</v>
      </c>
      <c r="B38" s="3">
        <v>58445</v>
      </c>
      <c r="C38" s="3">
        <v>0</v>
      </c>
      <c r="D38" s="3">
        <f t="shared" si="1"/>
        <v>58445</v>
      </c>
      <c r="E38" s="3">
        <v>56391</v>
      </c>
      <c r="F38" s="3">
        <v>0</v>
      </c>
      <c r="G38" s="3">
        <f t="shared" si="2"/>
        <v>56391</v>
      </c>
      <c r="H38" s="4">
        <f t="shared" si="3"/>
        <v>-3.5144152622123364</v>
      </c>
      <c r="I38" s="4">
        <f t="shared" si="4"/>
        <v>0</v>
      </c>
      <c r="J38" s="5">
        <f t="shared" si="5"/>
        <v>-3.5144152622123364</v>
      </c>
    </row>
    <row r="39" spans="1:10" x14ac:dyDescent="0.25">
      <c r="A39" s="6" t="s">
        <v>33</v>
      </c>
      <c r="B39" s="7">
        <v>6084</v>
      </c>
      <c r="C39" s="7">
        <v>530</v>
      </c>
      <c r="D39" s="7">
        <f t="shared" si="1"/>
        <v>6614</v>
      </c>
      <c r="E39" s="7">
        <v>4837</v>
      </c>
      <c r="F39" s="7">
        <v>48</v>
      </c>
      <c r="G39" s="7">
        <f t="shared" si="2"/>
        <v>4885</v>
      </c>
      <c r="H39" s="8">
        <f t="shared" si="3"/>
        <v>-20.496383957922422</v>
      </c>
      <c r="I39" s="8">
        <f t="shared" si="4"/>
        <v>-90.943396226415103</v>
      </c>
      <c r="J39" s="9">
        <f t="shared" si="5"/>
        <v>-26.141517992137892</v>
      </c>
    </row>
    <row r="40" spans="1:10" x14ac:dyDescent="0.25">
      <c r="A40" s="10" t="s">
        <v>34</v>
      </c>
      <c r="B40" s="3">
        <v>156567</v>
      </c>
      <c r="C40" s="3">
        <v>16650</v>
      </c>
      <c r="D40" s="3">
        <f t="shared" si="1"/>
        <v>173217</v>
      </c>
      <c r="E40" s="3">
        <v>163890</v>
      </c>
      <c r="F40" s="3">
        <v>21445</v>
      </c>
      <c r="G40" s="3">
        <f t="shared" si="2"/>
        <v>185335</v>
      </c>
      <c r="H40" s="4">
        <f t="shared" si="3"/>
        <v>4.6772308340838107</v>
      </c>
      <c r="I40" s="4">
        <f t="shared" si="4"/>
        <v>28.798798798798796</v>
      </c>
      <c r="J40" s="5">
        <f t="shared" si="5"/>
        <v>6.9958491372093965</v>
      </c>
    </row>
    <row r="41" spans="1:10" x14ac:dyDescent="0.25">
      <c r="A41" s="6" t="s">
        <v>35</v>
      </c>
      <c r="B41" s="7">
        <v>4735</v>
      </c>
      <c r="C41" s="7">
        <v>1321</v>
      </c>
      <c r="D41" s="7">
        <f t="shared" si="1"/>
        <v>6056</v>
      </c>
      <c r="E41" s="7">
        <v>4716</v>
      </c>
      <c r="F41" s="7">
        <v>811</v>
      </c>
      <c r="G41" s="7">
        <f t="shared" si="2"/>
        <v>5527</v>
      </c>
      <c r="H41" s="39">
        <f t="shared" si="3"/>
        <v>-0.40126715945089758</v>
      </c>
      <c r="I41" s="8">
        <f t="shared" si="4"/>
        <v>-38.607115821347463</v>
      </c>
      <c r="J41" s="9">
        <f t="shared" si="5"/>
        <v>-8.7351387054161158</v>
      </c>
    </row>
    <row r="42" spans="1:10" x14ac:dyDescent="0.25">
      <c r="A42" s="10" t="s">
        <v>36</v>
      </c>
      <c r="B42" s="3">
        <v>79783</v>
      </c>
      <c r="C42" s="3">
        <v>9331</v>
      </c>
      <c r="D42" s="3">
        <f t="shared" si="1"/>
        <v>89114</v>
      </c>
      <c r="E42" s="3">
        <v>77632</v>
      </c>
      <c r="F42" s="3">
        <v>6075</v>
      </c>
      <c r="G42" s="3">
        <f t="shared" si="2"/>
        <v>83707</v>
      </c>
      <c r="H42" s="4">
        <f t="shared" si="3"/>
        <v>-2.6960630710803053</v>
      </c>
      <c r="I42" s="4">
        <f t="shared" si="4"/>
        <v>-34.894437895188084</v>
      </c>
      <c r="J42" s="5">
        <f t="shared" si="5"/>
        <v>-6.0675090333729829</v>
      </c>
    </row>
    <row r="43" spans="1:10" x14ac:dyDescent="0.25">
      <c r="A43" s="6" t="s">
        <v>37</v>
      </c>
      <c r="B43" s="7">
        <v>83111</v>
      </c>
      <c r="C43" s="7">
        <v>1100</v>
      </c>
      <c r="D43" s="7">
        <f t="shared" si="1"/>
        <v>84211</v>
      </c>
      <c r="E43" s="7">
        <v>66723</v>
      </c>
      <c r="F43" s="7">
        <v>392</v>
      </c>
      <c r="G43" s="7">
        <f t="shared" si="2"/>
        <v>67115</v>
      </c>
      <c r="H43" s="8">
        <f t="shared" si="3"/>
        <v>-19.7182081794227</v>
      </c>
      <c r="I43" s="8">
        <f t="shared" si="4"/>
        <v>-64.363636363636374</v>
      </c>
      <c r="J43" s="9">
        <f t="shared" si="5"/>
        <v>-20.30138580470485</v>
      </c>
    </row>
    <row r="44" spans="1:10" x14ac:dyDescent="0.25">
      <c r="A44" s="10" t="s">
        <v>38</v>
      </c>
      <c r="B44" s="3">
        <v>65499</v>
      </c>
      <c r="C44" s="3">
        <v>168</v>
      </c>
      <c r="D44" s="3">
        <f t="shared" si="1"/>
        <v>65667</v>
      </c>
      <c r="E44" s="3">
        <v>57174</v>
      </c>
      <c r="F44" s="3">
        <v>0</v>
      </c>
      <c r="G44" s="3">
        <f t="shared" si="2"/>
        <v>57174</v>
      </c>
      <c r="H44" s="4">
        <f t="shared" si="3"/>
        <v>-12.710117711720789</v>
      </c>
      <c r="I44" s="4">
        <f t="shared" si="4"/>
        <v>-100</v>
      </c>
      <c r="J44" s="5">
        <f t="shared" si="5"/>
        <v>-12.933436886107177</v>
      </c>
    </row>
    <row r="45" spans="1:10" x14ac:dyDescent="0.25">
      <c r="A45" s="6" t="s">
        <v>73</v>
      </c>
      <c r="B45" s="7">
        <v>49253</v>
      </c>
      <c r="C45" s="7">
        <v>0</v>
      </c>
      <c r="D45" s="7">
        <f t="shared" si="1"/>
        <v>49253</v>
      </c>
      <c r="E45" s="7">
        <v>34348</v>
      </c>
      <c r="F45" s="7">
        <v>0</v>
      </c>
      <c r="G45" s="7">
        <f t="shared" si="2"/>
        <v>34348</v>
      </c>
      <c r="H45" s="8">
        <f t="shared" si="3"/>
        <v>-30.262116013237772</v>
      </c>
      <c r="I45" s="8">
        <f t="shared" si="4"/>
        <v>0</v>
      </c>
      <c r="J45" s="9">
        <f t="shared" si="5"/>
        <v>-30.262116013237772</v>
      </c>
    </row>
    <row r="46" spans="1:10" x14ac:dyDescent="0.25">
      <c r="A46" s="10" t="s">
        <v>39</v>
      </c>
      <c r="B46" s="3">
        <v>22337</v>
      </c>
      <c r="C46" s="3">
        <v>311</v>
      </c>
      <c r="D46" s="3">
        <f t="shared" si="1"/>
        <v>22648</v>
      </c>
      <c r="E46" s="3">
        <v>27495</v>
      </c>
      <c r="F46" s="3">
        <v>331</v>
      </c>
      <c r="G46" s="3">
        <f t="shared" si="2"/>
        <v>27826</v>
      </c>
      <c r="H46" s="4">
        <f t="shared" si="3"/>
        <v>23.091731208309081</v>
      </c>
      <c r="I46" s="4">
        <f t="shared" si="4"/>
        <v>6.430868167202572</v>
      </c>
      <c r="J46" s="5">
        <f t="shared" si="5"/>
        <v>22.862945955492759</v>
      </c>
    </row>
    <row r="47" spans="1:10" x14ac:dyDescent="0.25">
      <c r="A47" s="6" t="s">
        <v>40</v>
      </c>
      <c r="B47" s="7">
        <v>96786</v>
      </c>
      <c r="C47" s="7">
        <v>1409</v>
      </c>
      <c r="D47" s="7">
        <f t="shared" si="1"/>
        <v>98195</v>
      </c>
      <c r="E47" s="7">
        <v>91709</v>
      </c>
      <c r="F47" s="7">
        <v>472</v>
      </c>
      <c r="G47" s="7">
        <f t="shared" si="2"/>
        <v>92181</v>
      </c>
      <c r="H47" s="8">
        <f t="shared" si="3"/>
        <v>-5.2455933709420783</v>
      </c>
      <c r="I47" s="8">
        <f t="shared" si="4"/>
        <v>-66.501064584811914</v>
      </c>
      <c r="J47" s="9">
        <f t="shared" si="5"/>
        <v>-6.1245480930800955</v>
      </c>
    </row>
    <row r="48" spans="1:10" x14ac:dyDescent="0.25">
      <c r="A48" s="10" t="s">
        <v>41</v>
      </c>
      <c r="B48" s="3">
        <v>143248</v>
      </c>
      <c r="C48" s="3">
        <v>4378</v>
      </c>
      <c r="D48" s="3">
        <f t="shared" si="1"/>
        <v>147626</v>
      </c>
      <c r="E48" s="3">
        <v>137042</v>
      </c>
      <c r="F48" s="3">
        <v>2986</v>
      </c>
      <c r="G48" s="3">
        <f t="shared" si="2"/>
        <v>140028</v>
      </c>
      <c r="H48" s="4">
        <f t="shared" si="3"/>
        <v>-4.3323466994303592</v>
      </c>
      <c r="I48" s="4">
        <f t="shared" si="4"/>
        <v>-31.795340338053908</v>
      </c>
      <c r="J48" s="5">
        <f t="shared" si="5"/>
        <v>-5.146789860864617</v>
      </c>
    </row>
    <row r="49" spans="1:10" x14ac:dyDescent="0.25">
      <c r="A49" s="6" t="s">
        <v>42</v>
      </c>
      <c r="B49" s="7">
        <v>0</v>
      </c>
      <c r="C49" s="7">
        <v>0</v>
      </c>
      <c r="D49" s="7">
        <f t="shared" si="1"/>
        <v>0</v>
      </c>
      <c r="E49" s="7">
        <v>0</v>
      </c>
      <c r="F49" s="7">
        <v>0</v>
      </c>
      <c r="G49" s="7">
        <f t="shared" si="2"/>
        <v>0</v>
      </c>
      <c r="H49" s="8">
        <f t="shared" si="3"/>
        <v>0</v>
      </c>
      <c r="I49" s="8">
        <f t="shared" si="4"/>
        <v>0</v>
      </c>
      <c r="J49" s="9">
        <f t="shared" si="5"/>
        <v>0</v>
      </c>
    </row>
    <row r="50" spans="1:10" x14ac:dyDescent="0.25">
      <c r="A50" s="10" t="s">
        <v>43</v>
      </c>
      <c r="B50" s="3">
        <v>16445</v>
      </c>
      <c r="C50" s="3">
        <v>283</v>
      </c>
      <c r="D50" s="3">
        <f t="shared" si="1"/>
        <v>16728</v>
      </c>
      <c r="E50" s="3">
        <v>11982</v>
      </c>
      <c r="F50" s="3">
        <v>0</v>
      </c>
      <c r="G50" s="3">
        <f t="shared" si="2"/>
        <v>11982</v>
      </c>
      <c r="H50" s="4">
        <f t="shared" si="3"/>
        <v>-27.138948008513225</v>
      </c>
      <c r="I50" s="4">
        <f t="shared" si="4"/>
        <v>-100</v>
      </c>
      <c r="J50" s="5">
        <f t="shared" si="5"/>
        <v>-28.371592539454802</v>
      </c>
    </row>
    <row r="51" spans="1:10" x14ac:dyDescent="0.25">
      <c r="A51" s="6" t="s">
        <v>44</v>
      </c>
      <c r="B51" s="7">
        <v>44472</v>
      </c>
      <c r="C51" s="7">
        <v>819</v>
      </c>
      <c r="D51" s="7">
        <f t="shared" si="1"/>
        <v>45291</v>
      </c>
      <c r="E51" s="7">
        <v>46980</v>
      </c>
      <c r="F51" s="7">
        <v>378</v>
      </c>
      <c r="G51" s="7">
        <f t="shared" si="2"/>
        <v>47358</v>
      </c>
      <c r="H51" s="8">
        <f t="shared" si="3"/>
        <v>5.6395035078251485</v>
      </c>
      <c r="I51" s="8">
        <f t="shared" si="4"/>
        <v>-53.846153846153847</v>
      </c>
      <c r="J51" s="9">
        <f t="shared" si="5"/>
        <v>4.5638206266145591</v>
      </c>
    </row>
    <row r="52" spans="1:10" x14ac:dyDescent="0.25">
      <c r="A52" s="10" t="s">
        <v>45</v>
      </c>
      <c r="B52" s="3">
        <v>84341</v>
      </c>
      <c r="C52" s="3">
        <v>3037</v>
      </c>
      <c r="D52" s="3">
        <f t="shared" si="1"/>
        <v>87378</v>
      </c>
      <c r="E52" s="3">
        <v>62836</v>
      </c>
      <c r="F52" s="3">
        <v>564</v>
      </c>
      <c r="G52" s="3">
        <f t="shared" si="2"/>
        <v>63400</v>
      </c>
      <c r="H52" s="4">
        <f t="shared" si="3"/>
        <v>-25.497682028906464</v>
      </c>
      <c r="I52" s="4">
        <f t="shared" si="4"/>
        <v>-81.429041817583141</v>
      </c>
      <c r="J52" s="5">
        <f t="shared" si="5"/>
        <v>-27.441690127949826</v>
      </c>
    </row>
    <row r="53" spans="1:10" x14ac:dyDescent="0.25">
      <c r="A53" s="6" t="s">
        <v>46</v>
      </c>
      <c r="B53" s="7">
        <v>39344</v>
      </c>
      <c r="C53" s="7">
        <v>0</v>
      </c>
      <c r="D53" s="7">
        <f t="shared" si="1"/>
        <v>39344</v>
      </c>
      <c r="E53" s="7">
        <v>32929</v>
      </c>
      <c r="F53" s="7">
        <v>0</v>
      </c>
      <c r="G53" s="7">
        <f t="shared" si="2"/>
        <v>32929</v>
      </c>
      <c r="H53" s="8">
        <f t="shared" si="3"/>
        <v>-16.304900366002439</v>
      </c>
      <c r="I53" s="8">
        <f t="shared" si="4"/>
        <v>0</v>
      </c>
      <c r="J53" s="9">
        <f t="shared" si="5"/>
        <v>-16.304900366002439</v>
      </c>
    </row>
    <row r="54" spans="1:10" x14ac:dyDescent="0.25">
      <c r="A54" s="10" t="s">
        <v>47</v>
      </c>
      <c r="B54" s="3">
        <v>9198</v>
      </c>
      <c r="C54" s="3">
        <v>7</v>
      </c>
      <c r="D54" s="3">
        <f t="shared" si="1"/>
        <v>9205</v>
      </c>
      <c r="E54" s="3">
        <v>5521</v>
      </c>
      <c r="F54" s="3">
        <v>114</v>
      </c>
      <c r="G54" s="3">
        <f t="shared" si="2"/>
        <v>5635</v>
      </c>
      <c r="H54" s="4">
        <f t="shared" si="3"/>
        <v>-39.976081756903675</v>
      </c>
      <c r="I54" s="4">
        <f t="shared" si="4"/>
        <v>1528.5714285714287</v>
      </c>
      <c r="J54" s="5">
        <f t="shared" si="5"/>
        <v>-38.783269961977183</v>
      </c>
    </row>
    <row r="55" spans="1:10" x14ac:dyDescent="0.25">
      <c r="A55" s="6" t="s">
        <v>48</v>
      </c>
      <c r="B55" s="7">
        <v>0</v>
      </c>
      <c r="C55" s="7">
        <v>0</v>
      </c>
      <c r="D55" s="7">
        <f t="shared" si="1"/>
        <v>0</v>
      </c>
      <c r="E55" s="7">
        <v>0</v>
      </c>
      <c r="F55" s="7">
        <v>0</v>
      </c>
      <c r="G55" s="7">
        <f t="shared" si="2"/>
        <v>0</v>
      </c>
      <c r="H55" s="8">
        <f t="shared" si="3"/>
        <v>0</v>
      </c>
      <c r="I55" s="8">
        <f t="shared" si="4"/>
        <v>0</v>
      </c>
      <c r="J55" s="9">
        <f t="shared" si="5"/>
        <v>0</v>
      </c>
    </row>
    <row r="56" spans="1:10" x14ac:dyDescent="0.25">
      <c r="A56" s="10" t="s">
        <v>49</v>
      </c>
      <c r="B56" s="3">
        <v>1317</v>
      </c>
      <c r="C56" s="3">
        <v>0</v>
      </c>
      <c r="D56" s="3">
        <f t="shared" si="1"/>
        <v>1317</v>
      </c>
      <c r="E56" s="3">
        <v>1865</v>
      </c>
      <c r="F56" s="3">
        <v>0</v>
      </c>
      <c r="G56" s="3">
        <f>+E56+F56</f>
        <v>1865</v>
      </c>
      <c r="H56" s="4">
        <f t="shared" si="3"/>
        <v>41.609719058466212</v>
      </c>
      <c r="I56" s="4">
        <f t="shared" si="4"/>
        <v>0</v>
      </c>
      <c r="J56" s="5">
        <f t="shared" si="5"/>
        <v>41.609719058466212</v>
      </c>
    </row>
    <row r="57" spans="1:10" x14ac:dyDescent="0.25">
      <c r="A57" s="6" t="s">
        <v>50</v>
      </c>
      <c r="B57" s="7">
        <v>157397</v>
      </c>
      <c r="C57" s="7">
        <v>428</v>
      </c>
      <c r="D57" s="7">
        <f t="shared" si="1"/>
        <v>157825</v>
      </c>
      <c r="E57" s="7">
        <v>128549</v>
      </c>
      <c r="F57" s="7">
        <v>0</v>
      </c>
      <c r="G57" s="7">
        <f t="shared" si="2"/>
        <v>128549</v>
      </c>
      <c r="H57" s="8">
        <f t="shared" si="3"/>
        <v>-18.328176521788851</v>
      </c>
      <c r="I57" s="8">
        <f t="shared" si="4"/>
        <v>-100</v>
      </c>
      <c r="J57" s="9">
        <f t="shared" si="5"/>
        <v>-18.549659432916204</v>
      </c>
    </row>
    <row r="58" spans="1:10" x14ac:dyDescent="0.25">
      <c r="A58" s="10" t="s">
        <v>59</v>
      </c>
      <c r="B58" s="3">
        <v>7632</v>
      </c>
      <c r="C58" s="3">
        <v>1575</v>
      </c>
      <c r="D58" s="3">
        <f t="shared" si="1"/>
        <v>9207</v>
      </c>
      <c r="E58" s="3">
        <v>5860</v>
      </c>
      <c r="F58" s="3">
        <v>823</v>
      </c>
      <c r="G58" s="3">
        <f t="shared" si="2"/>
        <v>6683</v>
      </c>
      <c r="H58" s="4">
        <f t="shared" si="3"/>
        <v>-23.218029350104821</v>
      </c>
      <c r="I58" s="4">
        <f t="shared" si="4"/>
        <v>-47.746031746031747</v>
      </c>
      <c r="J58" s="5">
        <f t="shared" si="5"/>
        <v>-27.41392418811774</v>
      </c>
    </row>
    <row r="59" spans="1:10" x14ac:dyDescent="0.25">
      <c r="A59" s="6" t="s">
        <v>60</v>
      </c>
      <c r="B59" s="7">
        <v>0</v>
      </c>
      <c r="C59" s="7">
        <v>0</v>
      </c>
      <c r="D59" s="7">
        <f t="shared" si="1"/>
        <v>0</v>
      </c>
      <c r="E59" s="7">
        <v>0</v>
      </c>
      <c r="F59" s="7">
        <v>0</v>
      </c>
      <c r="G59" s="7">
        <f t="shared" si="2"/>
        <v>0</v>
      </c>
      <c r="H59" s="8">
        <f t="shared" si="3"/>
        <v>0</v>
      </c>
      <c r="I59" s="8">
        <f t="shared" si="4"/>
        <v>0</v>
      </c>
      <c r="J59" s="9">
        <f t="shared" si="5"/>
        <v>0</v>
      </c>
    </row>
    <row r="60" spans="1:10" x14ac:dyDescent="0.25">
      <c r="A60" s="11" t="s">
        <v>51</v>
      </c>
      <c r="B60" s="12">
        <f>B61-SUM(B6+B10+B20+B32+B58+B59)</f>
        <v>7703322</v>
      </c>
      <c r="C60" s="12">
        <f t="shared" ref="C60:D60" si="6">C61-SUM(C6+C10+C20+C32+C58+C59)</f>
        <v>4294389</v>
      </c>
      <c r="D60" s="12">
        <f t="shared" si="6"/>
        <v>11997711</v>
      </c>
      <c r="E60" s="12">
        <f>E61-SUM(E6+E10+E20+E32+E58+E59+E5)</f>
        <v>6699033</v>
      </c>
      <c r="F60" s="12">
        <f t="shared" ref="F60:G60" si="7">F61-SUM(F6+F10+F20+F32+F58+F59+F5)</f>
        <v>4452749</v>
      </c>
      <c r="G60" s="12">
        <f t="shared" si="7"/>
        <v>11151782</v>
      </c>
      <c r="H60" s="13">
        <f t="shared" ref="H60:J61" si="8">+IFERROR(((E60-B60)/B60)*100,0)</f>
        <v>-13.03708971272394</v>
      </c>
      <c r="I60" s="13">
        <f t="shared" si="8"/>
        <v>3.687602590263714</v>
      </c>
      <c r="J60" s="13">
        <f t="shared" si="8"/>
        <v>-7.0507532645185407</v>
      </c>
    </row>
    <row r="61" spans="1:10" x14ac:dyDescent="0.25">
      <c r="A61" s="14" t="s">
        <v>52</v>
      </c>
      <c r="B61" s="15">
        <f>SUM(B4:B59)</f>
        <v>9599231</v>
      </c>
      <c r="C61" s="15">
        <f t="shared" ref="C61:F61" si="9">SUM(C4:C59)</f>
        <v>5149643</v>
      </c>
      <c r="D61" s="15">
        <f t="shared" si="9"/>
        <v>14748874</v>
      </c>
      <c r="E61" s="15">
        <f t="shared" si="9"/>
        <v>8577880</v>
      </c>
      <c r="F61" s="15">
        <f t="shared" si="9"/>
        <v>5469763</v>
      </c>
      <c r="G61" s="15">
        <f>SUM(G4:G59)</f>
        <v>14047643</v>
      </c>
      <c r="H61" s="16">
        <f t="shared" si="8"/>
        <v>-10.639925219009731</v>
      </c>
      <c r="I61" s="16">
        <f t="shared" si="8"/>
        <v>6.2163532501185035</v>
      </c>
      <c r="J61" s="16">
        <f t="shared" si="8"/>
        <v>-4.754471426089883</v>
      </c>
    </row>
    <row r="62" spans="1:10" x14ac:dyDescent="0.25">
      <c r="A62" s="11" t="s">
        <v>62</v>
      </c>
      <c r="B62" s="12"/>
      <c r="C62" s="12"/>
      <c r="D62" s="12">
        <v>9421</v>
      </c>
      <c r="E62" s="12"/>
      <c r="F62" s="12"/>
      <c r="G62" s="12">
        <v>20414</v>
      </c>
      <c r="H62" s="13"/>
      <c r="I62" s="13"/>
      <c r="J62" s="13">
        <f t="shared" ref="J62:J63" si="10">+IFERROR(((G62-D62)/D62)*100,0)</f>
        <v>116.68612673813821</v>
      </c>
    </row>
    <row r="63" spans="1:10" x14ac:dyDescent="0.25">
      <c r="A63" s="11" t="s">
        <v>63</v>
      </c>
      <c r="B63" s="12"/>
      <c r="C63" s="12"/>
      <c r="D63" s="32">
        <v>74</v>
      </c>
      <c r="E63" s="12"/>
      <c r="F63" s="12"/>
      <c r="G63" s="12">
        <v>2</v>
      </c>
      <c r="H63" s="13"/>
      <c r="I63" s="13"/>
      <c r="J63" s="13">
        <f t="shared" si="10"/>
        <v>-97.297297297297305</v>
      </c>
    </row>
    <row r="64" spans="1:10" ht="15.75" thickBot="1" x14ac:dyDescent="0.3">
      <c r="A64" s="18" t="s">
        <v>64</v>
      </c>
      <c r="B64" s="19"/>
      <c r="C64" s="19"/>
      <c r="D64" s="19">
        <f>+D62+D63</f>
        <v>9495</v>
      </c>
      <c r="E64" s="19"/>
      <c r="F64" s="19"/>
      <c r="G64" s="19">
        <f>+G62+G63</f>
        <v>20416</v>
      </c>
      <c r="H64" s="57">
        <f>+IFERROR(((G64-D64)/D64)*100,0)</f>
        <v>115.01843075302791</v>
      </c>
      <c r="I64" s="57"/>
      <c r="J64" s="58"/>
    </row>
    <row r="65" spans="1:10" ht="15.75" thickBot="1" x14ac:dyDescent="0.3">
      <c r="A65" s="20" t="s">
        <v>65</v>
      </c>
      <c r="B65" s="33"/>
      <c r="C65" s="33"/>
      <c r="D65" s="33">
        <f>+D61+D64</f>
        <v>14758369</v>
      </c>
      <c r="E65" s="21"/>
      <c r="F65" s="21"/>
      <c r="G65" s="21">
        <f>+G61+G64</f>
        <v>14068059</v>
      </c>
      <c r="H65" s="61">
        <f>+IFERROR(((G65-D65)/D65)*100,0)</f>
        <v>-4.6774138795418381</v>
      </c>
      <c r="I65" s="61"/>
      <c r="J65" s="62"/>
    </row>
    <row r="66" spans="1:10" ht="49.5" customHeight="1" x14ac:dyDescent="0.25">
      <c r="A66" s="48" t="s">
        <v>72</v>
      </c>
      <c r="B66" s="48"/>
      <c r="C66" s="48"/>
      <c r="D66" s="48"/>
      <c r="E66" s="48"/>
      <c r="F66" s="48"/>
      <c r="G66" s="48"/>
      <c r="H66" s="48"/>
      <c r="I66" s="48"/>
      <c r="J66" s="48"/>
    </row>
  </sheetData>
  <mergeCells count="8">
    <mergeCell ref="H65:J65"/>
    <mergeCell ref="A66:J66"/>
    <mergeCell ref="A1:J1"/>
    <mergeCell ref="A2:A3"/>
    <mergeCell ref="B2:D2"/>
    <mergeCell ref="E2:G2"/>
    <mergeCell ref="H2:J2"/>
    <mergeCell ref="H64:J64"/>
  </mergeCells>
  <conditionalFormatting sqref="H8:J59">
    <cfRule type="cellIs" dxfId="17" priority="1" operator="equal">
      <formula>0</formula>
    </cfRule>
  </conditionalFormatting>
  <conditionalFormatting sqref="H4:J5">
    <cfRule type="cellIs" dxfId="16" priority="5" operator="equal">
      <formula>0</formula>
    </cfRule>
  </conditionalFormatting>
  <conditionalFormatting sqref="B4:G5">
    <cfRule type="cellIs" dxfId="15" priority="6" operator="equal">
      <formula>0</formula>
    </cfRule>
  </conditionalFormatting>
  <conditionalFormatting sqref="B6:G7">
    <cfRule type="cellIs" dxfId="14" priority="4" operator="equal">
      <formula>0</formula>
    </cfRule>
  </conditionalFormatting>
  <conditionalFormatting sqref="H6:J7">
    <cfRule type="cellIs" dxfId="13" priority="3" operator="equal">
      <formula>0</formula>
    </cfRule>
  </conditionalFormatting>
  <conditionalFormatting sqref="B8:G59">
    <cfRule type="cellIs" dxfId="12"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ignoredErrors>
    <ignoredError sqref="D5 G5 G5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zoomScale="90" zoomScaleNormal="90" workbookViewId="0">
      <selection activeCell="J43" sqref="J43"/>
    </sheetView>
  </sheetViews>
  <sheetFormatPr defaultRowHeight="15" x14ac:dyDescent="0.25"/>
  <cols>
    <col min="1" max="1" width="34" bestFit="1" customWidth="1"/>
    <col min="2" max="10" width="14.28515625" customWidth="1"/>
  </cols>
  <sheetData>
    <row r="1" spans="1:10" ht="24.75" customHeight="1" x14ac:dyDescent="0.25">
      <c r="A1" s="49" t="s">
        <v>66</v>
      </c>
      <c r="B1" s="50"/>
      <c r="C1" s="50"/>
      <c r="D1" s="50"/>
      <c r="E1" s="50"/>
      <c r="F1" s="50"/>
      <c r="G1" s="50"/>
      <c r="H1" s="50"/>
      <c r="I1" s="50"/>
      <c r="J1" s="51"/>
    </row>
    <row r="2" spans="1:10" ht="27" customHeight="1" x14ac:dyDescent="0.25">
      <c r="A2" s="52" t="s">
        <v>1</v>
      </c>
      <c r="B2" s="54" t="s">
        <v>74</v>
      </c>
      <c r="C2" s="54"/>
      <c r="D2" s="54"/>
      <c r="E2" s="54" t="s">
        <v>75</v>
      </c>
      <c r="F2" s="54"/>
      <c r="G2" s="54"/>
      <c r="H2" s="55" t="s">
        <v>76</v>
      </c>
      <c r="I2" s="55"/>
      <c r="J2" s="56"/>
    </row>
    <row r="3" spans="1:10" x14ac:dyDescent="0.25">
      <c r="A3" s="53"/>
      <c r="B3" s="1" t="s">
        <v>2</v>
      </c>
      <c r="C3" s="1" t="s">
        <v>3</v>
      </c>
      <c r="D3" s="1" t="s">
        <v>4</v>
      </c>
      <c r="E3" s="1" t="s">
        <v>2</v>
      </c>
      <c r="F3" s="1" t="s">
        <v>3</v>
      </c>
      <c r="G3" s="1" t="s">
        <v>4</v>
      </c>
      <c r="H3" s="1" t="s">
        <v>2</v>
      </c>
      <c r="I3" s="1" t="s">
        <v>3</v>
      </c>
      <c r="J3" s="2" t="s">
        <v>4</v>
      </c>
    </row>
    <row r="4" spans="1:10" x14ac:dyDescent="0.25">
      <c r="A4" s="10" t="s">
        <v>5</v>
      </c>
      <c r="B4" s="3">
        <v>10630</v>
      </c>
      <c r="C4" s="3">
        <v>25665</v>
      </c>
      <c r="D4" s="3">
        <f>SUM(B4:C4)</f>
        <v>36295</v>
      </c>
      <c r="E4" s="3">
        <v>9329</v>
      </c>
      <c r="F4" s="3">
        <v>26593</v>
      </c>
      <c r="G4" s="3">
        <f>SUM(E4:F4)</f>
        <v>35922</v>
      </c>
      <c r="H4" s="4">
        <f>+IFERROR(((E4-B4)/B4)*100,)</f>
        <v>-12.238946378174976</v>
      </c>
      <c r="I4" s="4">
        <f t="shared" ref="I4:J4" si="0">+IFERROR(((F4-C4)/C4)*100,)</f>
        <v>3.615819209039548</v>
      </c>
      <c r="J4" s="5">
        <f t="shared" si="0"/>
        <v>-1.0276897644303622</v>
      </c>
    </row>
    <row r="5" spans="1:10" x14ac:dyDescent="0.25">
      <c r="A5" s="6" t="s">
        <v>71</v>
      </c>
      <c r="B5" s="7">
        <v>0</v>
      </c>
      <c r="C5" s="7">
        <v>0</v>
      </c>
      <c r="D5" s="7">
        <f>+B5+C5</f>
        <v>0</v>
      </c>
      <c r="E5" s="7">
        <v>454</v>
      </c>
      <c r="F5" s="7">
        <v>332</v>
      </c>
      <c r="G5" s="7">
        <f>+E5+F5</f>
        <v>786</v>
      </c>
      <c r="H5" s="8"/>
      <c r="I5" s="8"/>
      <c r="J5" s="9"/>
    </row>
    <row r="6" spans="1:10" x14ac:dyDescent="0.25">
      <c r="A6" s="10" t="s">
        <v>55</v>
      </c>
      <c r="B6" s="3">
        <v>11391</v>
      </c>
      <c r="C6" s="3">
        <v>6158</v>
      </c>
      <c r="D6" s="3">
        <f t="shared" ref="D6:D59" si="1">SUM(B6:C6)</f>
        <v>17549</v>
      </c>
      <c r="E6" s="3">
        <v>11096</v>
      </c>
      <c r="F6" s="3">
        <v>7352</v>
      </c>
      <c r="G6" s="3">
        <f t="shared" ref="G6:G59" si="2">SUM(E6:F6)</f>
        <v>18448</v>
      </c>
      <c r="H6" s="4">
        <f t="shared" ref="H6:H59" si="3">+IFERROR(((E6-B6)/B6)*100,)</f>
        <v>-2.5897638486524448</v>
      </c>
      <c r="I6" s="4">
        <f t="shared" ref="I6:I59" si="4">+IFERROR(((F6-C6)/C6)*100,)</f>
        <v>19.389412146800911</v>
      </c>
      <c r="J6" s="5">
        <f t="shared" ref="J6:J59" si="5">+IFERROR(((G6-D6)/D6)*100,)</f>
        <v>5.1227990198871733</v>
      </c>
    </row>
    <row r="7" spans="1:10" x14ac:dyDescent="0.25">
      <c r="A7" s="6" t="s">
        <v>6</v>
      </c>
      <c r="B7" s="7">
        <v>8781</v>
      </c>
      <c r="C7" s="7">
        <v>1253</v>
      </c>
      <c r="D7" s="7">
        <f t="shared" si="1"/>
        <v>10034</v>
      </c>
      <c r="E7" s="7">
        <v>6858</v>
      </c>
      <c r="F7" s="7">
        <v>1273</v>
      </c>
      <c r="G7" s="7">
        <f t="shared" si="2"/>
        <v>8131</v>
      </c>
      <c r="H7" s="8">
        <f t="shared" si="3"/>
        <v>-21.899555859241541</v>
      </c>
      <c r="I7" s="8">
        <f t="shared" si="4"/>
        <v>1.596169193934557</v>
      </c>
      <c r="J7" s="9">
        <f t="shared" si="5"/>
        <v>-18.96551724137931</v>
      </c>
    </row>
    <row r="8" spans="1:10" x14ac:dyDescent="0.25">
      <c r="A8" s="10" t="s">
        <v>7</v>
      </c>
      <c r="B8" s="3">
        <v>5835</v>
      </c>
      <c r="C8" s="3">
        <v>748</v>
      </c>
      <c r="D8" s="3">
        <f t="shared" si="1"/>
        <v>6583</v>
      </c>
      <c r="E8" s="3">
        <v>5359</v>
      </c>
      <c r="F8" s="3">
        <v>814</v>
      </c>
      <c r="G8" s="3">
        <f t="shared" si="2"/>
        <v>6173</v>
      </c>
      <c r="H8" s="4">
        <f t="shared" si="3"/>
        <v>-8.1576692373607536</v>
      </c>
      <c r="I8" s="4">
        <f t="shared" si="4"/>
        <v>8.8235294117647065</v>
      </c>
      <c r="J8" s="5">
        <f t="shared" si="5"/>
        <v>-6.228163451313991</v>
      </c>
    </row>
    <row r="9" spans="1:10" x14ac:dyDescent="0.25">
      <c r="A9" s="6" t="s">
        <v>8</v>
      </c>
      <c r="B9" s="7">
        <v>3806</v>
      </c>
      <c r="C9" s="7">
        <v>1620</v>
      </c>
      <c r="D9" s="7">
        <f t="shared" si="1"/>
        <v>5426</v>
      </c>
      <c r="E9" s="7">
        <v>3672</v>
      </c>
      <c r="F9" s="7">
        <v>2752</v>
      </c>
      <c r="G9" s="7">
        <f t="shared" si="2"/>
        <v>6424</v>
      </c>
      <c r="H9" s="8">
        <f t="shared" si="3"/>
        <v>-3.5207566999474511</v>
      </c>
      <c r="I9" s="8">
        <f t="shared" si="4"/>
        <v>69.876543209876544</v>
      </c>
      <c r="J9" s="9">
        <f t="shared" si="5"/>
        <v>18.392922963509033</v>
      </c>
    </row>
    <row r="10" spans="1:10" x14ac:dyDescent="0.25">
      <c r="A10" s="10" t="s">
        <v>56</v>
      </c>
      <c r="B10" s="3">
        <v>220</v>
      </c>
      <c r="C10" s="3">
        <v>11</v>
      </c>
      <c r="D10" s="3">
        <f t="shared" si="1"/>
        <v>231</v>
      </c>
      <c r="E10" s="3">
        <v>214</v>
      </c>
      <c r="F10" s="3">
        <v>38</v>
      </c>
      <c r="G10" s="3">
        <f t="shared" si="2"/>
        <v>252</v>
      </c>
      <c r="H10" s="4">
        <f t="shared" si="3"/>
        <v>-2.7272727272727271</v>
      </c>
      <c r="I10" s="4">
        <f t="shared" si="4"/>
        <v>245.45454545454547</v>
      </c>
      <c r="J10" s="5">
        <f t="shared" si="5"/>
        <v>9.0909090909090917</v>
      </c>
    </row>
    <row r="11" spans="1:10" x14ac:dyDescent="0.25">
      <c r="A11" s="6" t="s">
        <v>9</v>
      </c>
      <c r="B11" s="7">
        <v>454</v>
      </c>
      <c r="C11" s="7">
        <v>5</v>
      </c>
      <c r="D11" s="7">
        <f t="shared" si="1"/>
        <v>459</v>
      </c>
      <c r="E11" s="7">
        <v>470</v>
      </c>
      <c r="F11" s="7">
        <v>20</v>
      </c>
      <c r="G11" s="7">
        <f t="shared" si="2"/>
        <v>490</v>
      </c>
      <c r="H11" s="8">
        <f t="shared" si="3"/>
        <v>3.5242290748898681</v>
      </c>
      <c r="I11" s="8">
        <f t="shared" si="4"/>
        <v>300</v>
      </c>
      <c r="J11" s="9">
        <f t="shared" si="5"/>
        <v>6.7538126361655779</v>
      </c>
    </row>
    <row r="12" spans="1:10" x14ac:dyDescent="0.25">
      <c r="A12" s="10" t="s">
        <v>10</v>
      </c>
      <c r="B12" s="3">
        <v>691</v>
      </c>
      <c r="C12" s="3">
        <v>0</v>
      </c>
      <c r="D12" s="3">
        <f t="shared" si="1"/>
        <v>691</v>
      </c>
      <c r="E12" s="3">
        <v>665</v>
      </c>
      <c r="F12" s="3">
        <v>0</v>
      </c>
      <c r="G12" s="3">
        <f t="shared" si="2"/>
        <v>665</v>
      </c>
      <c r="H12" s="4">
        <f t="shared" si="3"/>
        <v>-3.7626628075253259</v>
      </c>
      <c r="I12" s="4">
        <f t="shared" si="4"/>
        <v>0</v>
      </c>
      <c r="J12" s="5">
        <f t="shared" si="5"/>
        <v>-3.7626628075253259</v>
      </c>
    </row>
    <row r="13" spans="1:10" x14ac:dyDescent="0.25">
      <c r="A13" s="6" t="s">
        <v>11</v>
      </c>
      <c r="B13" s="7">
        <v>2733</v>
      </c>
      <c r="C13" s="7">
        <v>408</v>
      </c>
      <c r="D13" s="7">
        <f t="shared" si="1"/>
        <v>3141</v>
      </c>
      <c r="E13" s="7">
        <v>2438</v>
      </c>
      <c r="F13" s="7">
        <v>381</v>
      </c>
      <c r="G13" s="7">
        <f t="shared" si="2"/>
        <v>2819</v>
      </c>
      <c r="H13" s="8">
        <f t="shared" si="3"/>
        <v>-10.793999268203439</v>
      </c>
      <c r="I13" s="8">
        <f t="shared" si="4"/>
        <v>-6.6176470588235299</v>
      </c>
      <c r="J13" s="9">
        <f t="shared" si="5"/>
        <v>-10.251512257242917</v>
      </c>
    </row>
    <row r="14" spans="1:10" x14ac:dyDescent="0.25">
      <c r="A14" s="10" t="s">
        <v>12</v>
      </c>
      <c r="B14" s="3">
        <v>1906</v>
      </c>
      <c r="C14" s="3">
        <v>58</v>
      </c>
      <c r="D14" s="3">
        <f t="shared" si="1"/>
        <v>1964</v>
      </c>
      <c r="E14" s="3">
        <v>1653</v>
      </c>
      <c r="F14" s="3">
        <v>74</v>
      </c>
      <c r="G14" s="3">
        <f t="shared" si="2"/>
        <v>1727</v>
      </c>
      <c r="H14" s="4">
        <f t="shared" si="3"/>
        <v>-13.273871983210913</v>
      </c>
      <c r="I14" s="4">
        <f t="shared" si="4"/>
        <v>27.586206896551722</v>
      </c>
      <c r="J14" s="5">
        <f t="shared" si="5"/>
        <v>-12.067209775967413</v>
      </c>
    </row>
    <row r="15" spans="1:10" x14ac:dyDescent="0.25">
      <c r="A15" s="6" t="s">
        <v>13</v>
      </c>
      <c r="B15" s="7">
        <v>842</v>
      </c>
      <c r="C15" s="7">
        <v>9</v>
      </c>
      <c r="D15" s="7">
        <f t="shared" si="1"/>
        <v>851</v>
      </c>
      <c r="E15" s="7">
        <v>583</v>
      </c>
      <c r="F15" s="7">
        <v>6</v>
      </c>
      <c r="G15" s="7">
        <f t="shared" si="2"/>
        <v>589</v>
      </c>
      <c r="H15" s="8">
        <f t="shared" si="3"/>
        <v>-30.760095011876487</v>
      </c>
      <c r="I15" s="8">
        <f t="shared" si="4"/>
        <v>-33.333333333333329</v>
      </c>
      <c r="J15" s="9">
        <f t="shared" si="5"/>
        <v>-30.787309048178614</v>
      </c>
    </row>
    <row r="16" spans="1:10" x14ac:dyDescent="0.25">
      <c r="A16" s="10" t="s">
        <v>14</v>
      </c>
      <c r="B16" s="3">
        <v>1426</v>
      </c>
      <c r="C16" s="3">
        <v>157</v>
      </c>
      <c r="D16" s="3">
        <f t="shared" si="1"/>
        <v>1583</v>
      </c>
      <c r="E16" s="3">
        <v>1224</v>
      </c>
      <c r="F16" s="3">
        <v>153</v>
      </c>
      <c r="G16" s="3">
        <f t="shared" si="2"/>
        <v>1377</v>
      </c>
      <c r="H16" s="4">
        <f t="shared" si="3"/>
        <v>-14.165497896213184</v>
      </c>
      <c r="I16" s="4">
        <f t="shared" si="4"/>
        <v>-2.547770700636943</v>
      </c>
      <c r="J16" s="5">
        <f t="shared" si="5"/>
        <v>-13.013265950726469</v>
      </c>
    </row>
    <row r="17" spans="1:10" x14ac:dyDescent="0.25">
      <c r="A17" s="6" t="s">
        <v>15</v>
      </c>
      <c r="B17" s="7">
        <v>167</v>
      </c>
      <c r="C17" s="7">
        <v>7</v>
      </c>
      <c r="D17" s="7">
        <f t="shared" si="1"/>
        <v>174</v>
      </c>
      <c r="E17" s="7">
        <v>131</v>
      </c>
      <c r="F17" s="7">
        <v>3</v>
      </c>
      <c r="G17" s="7">
        <f t="shared" si="2"/>
        <v>134</v>
      </c>
      <c r="H17" s="8">
        <f t="shared" si="3"/>
        <v>-21.556886227544911</v>
      </c>
      <c r="I17" s="8">
        <f t="shared" si="4"/>
        <v>-57.142857142857139</v>
      </c>
      <c r="J17" s="9">
        <f t="shared" si="5"/>
        <v>-22.988505747126435</v>
      </c>
    </row>
    <row r="18" spans="1:10" x14ac:dyDescent="0.25">
      <c r="A18" s="10" t="s">
        <v>16</v>
      </c>
      <c r="B18" s="3">
        <v>176</v>
      </c>
      <c r="C18" s="3">
        <v>0</v>
      </c>
      <c r="D18" s="3">
        <f t="shared" si="1"/>
        <v>176</v>
      </c>
      <c r="E18" s="3">
        <v>186</v>
      </c>
      <c r="F18" s="3">
        <v>0</v>
      </c>
      <c r="G18" s="3">
        <f t="shared" si="2"/>
        <v>186</v>
      </c>
      <c r="H18" s="4">
        <f t="shared" si="3"/>
        <v>5.6818181818181817</v>
      </c>
      <c r="I18" s="4">
        <f t="shared" si="4"/>
        <v>0</v>
      </c>
      <c r="J18" s="5">
        <f t="shared" si="5"/>
        <v>5.6818181818181817</v>
      </c>
    </row>
    <row r="19" spans="1:10" x14ac:dyDescent="0.25">
      <c r="A19" s="6" t="s">
        <v>17</v>
      </c>
      <c r="B19" s="7">
        <v>132</v>
      </c>
      <c r="C19" s="7">
        <v>7</v>
      </c>
      <c r="D19" s="7">
        <f t="shared" si="1"/>
        <v>139</v>
      </c>
      <c r="E19" s="7">
        <v>116</v>
      </c>
      <c r="F19" s="7">
        <v>7</v>
      </c>
      <c r="G19" s="7">
        <f t="shared" si="2"/>
        <v>123</v>
      </c>
      <c r="H19" s="8">
        <f t="shared" si="3"/>
        <v>-12.121212121212121</v>
      </c>
      <c r="I19" s="8">
        <f t="shared" si="4"/>
        <v>0</v>
      </c>
      <c r="J19" s="9">
        <f t="shared" si="5"/>
        <v>-11.510791366906476</v>
      </c>
    </row>
    <row r="20" spans="1:10" x14ac:dyDescent="0.25">
      <c r="A20" s="10" t="s">
        <v>57</v>
      </c>
      <c r="B20" s="3">
        <v>0</v>
      </c>
      <c r="C20" s="3">
        <v>0</v>
      </c>
      <c r="D20" s="3"/>
      <c r="E20" s="3">
        <v>0</v>
      </c>
      <c r="F20" s="3">
        <v>0</v>
      </c>
      <c r="G20" s="3"/>
      <c r="H20" s="4">
        <f t="shared" si="3"/>
        <v>0</v>
      </c>
      <c r="I20" s="4">
        <f t="shared" si="4"/>
        <v>0</v>
      </c>
      <c r="J20" s="5">
        <f t="shared" si="5"/>
        <v>0</v>
      </c>
    </row>
    <row r="21" spans="1:10" x14ac:dyDescent="0.25">
      <c r="A21" s="6" t="s">
        <v>18</v>
      </c>
      <c r="B21" s="7">
        <v>155</v>
      </c>
      <c r="C21" s="7">
        <v>6</v>
      </c>
      <c r="D21" s="7">
        <f t="shared" si="1"/>
        <v>161</v>
      </c>
      <c r="E21" s="7">
        <v>137</v>
      </c>
      <c r="F21" s="7">
        <v>2</v>
      </c>
      <c r="G21" s="7">
        <f t="shared" si="2"/>
        <v>139</v>
      </c>
      <c r="H21" s="8">
        <f t="shared" si="3"/>
        <v>-11.612903225806452</v>
      </c>
      <c r="I21" s="8">
        <f t="shared" si="4"/>
        <v>-66.666666666666657</v>
      </c>
      <c r="J21" s="9">
        <f t="shared" si="5"/>
        <v>-13.664596273291925</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394</v>
      </c>
      <c r="C23" s="7">
        <v>6</v>
      </c>
      <c r="D23" s="7">
        <f t="shared" si="1"/>
        <v>400</v>
      </c>
      <c r="E23" s="7">
        <v>350</v>
      </c>
      <c r="F23" s="7">
        <v>0</v>
      </c>
      <c r="G23" s="7">
        <f t="shared" si="2"/>
        <v>350</v>
      </c>
      <c r="H23" s="8">
        <f t="shared" si="3"/>
        <v>-11.167512690355331</v>
      </c>
      <c r="I23" s="8">
        <f t="shared" si="4"/>
        <v>-100</v>
      </c>
      <c r="J23" s="9">
        <f t="shared" si="5"/>
        <v>-12.5</v>
      </c>
    </row>
    <row r="24" spans="1:10" x14ac:dyDescent="0.25">
      <c r="A24" s="10" t="s">
        <v>21</v>
      </c>
      <c r="B24" s="3">
        <v>122</v>
      </c>
      <c r="C24" s="3">
        <v>3</v>
      </c>
      <c r="D24" s="3">
        <f t="shared" si="1"/>
        <v>125</v>
      </c>
      <c r="E24" s="3">
        <v>116</v>
      </c>
      <c r="F24" s="3">
        <v>0</v>
      </c>
      <c r="G24" s="3">
        <f t="shared" si="2"/>
        <v>116</v>
      </c>
      <c r="H24" s="4">
        <f t="shared" si="3"/>
        <v>-4.918032786885246</v>
      </c>
      <c r="I24" s="4">
        <f t="shared" si="4"/>
        <v>-100</v>
      </c>
      <c r="J24" s="5">
        <f t="shared" si="5"/>
        <v>-7.1999999999999993</v>
      </c>
    </row>
    <row r="25" spans="1:10" x14ac:dyDescent="0.25">
      <c r="A25" s="6" t="s">
        <v>22</v>
      </c>
      <c r="B25" s="7">
        <v>142</v>
      </c>
      <c r="C25" s="7">
        <v>29</v>
      </c>
      <c r="D25" s="7">
        <f t="shared" si="1"/>
        <v>171</v>
      </c>
      <c r="E25" s="7">
        <v>124</v>
      </c>
      <c r="F25" s="7">
        <v>11</v>
      </c>
      <c r="G25" s="7">
        <f t="shared" si="2"/>
        <v>135</v>
      </c>
      <c r="H25" s="8">
        <f t="shared" si="3"/>
        <v>-12.676056338028168</v>
      </c>
      <c r="I25" s="8">
        <f t="shared" si="4"/>
        <v>-62.068965517241381</v>
      </c>
      <c r="J25" s="9">
        <f t="shared" si="5"/>
        <v>-21.052631578947366</v>
      </c>
    </row>
    <row r="26" spans="1:10" x14ac:dyDescent="0.25">
      <c r="A26" s="10" t="s">
        <v>23</v>
      </c>
      <c r="B26" s="3">
        <v>127</v>
      </c>
      <c r="C26" s="3">
        <v>2</v>
      </c>
      <c r="D26" s="3">
        <f t="shared" si="1"/>
        <v>129</v>
      </c>
      <c r="E26" s="3">
        <v>60</v>
      </c>
      <c r="F26" s="3">
        <v>0</v>
      </c>
      <c r="G26" s="3">
        <f t="shared" si="2"/>
        <v>60</v>
      </c>
      <c r="H26" s="4">
        <f t="shared" si="3"/>
        <v>-52.755905511811022</v>
      </c>
      <c r="I26" s="4">
        <f t="shared" si="4"/>
        <v>-100</v>
      </c>
      <c r="J26" s="5">
        <f t="shared" si="5"/>
        <v>-53.488372093023251</v>
      </c>
    </row>
    <row r="27" spans="1:10" x14ac:dyDescent="0.25">
      <c r="A27" s="6" t="s">
        <v>24</v>
      </c>
      <c r="B27" s="7">
        <v>0</v>
      </c>
      <c r="C27" s="7">
        <v>0</v>
      </c>
      <c r="D27" s="7"/>
      <c r="E27" s="7">
        <v>0</v>
      </c>
      <c r="F27" s="7">
        <v>0</v>
      </c>
      <c r="G27" s="7">
        <f t="shared" si="2"/>
        <v>0</v>
      </c>
      <c r="H27" s="8">
        <f t="shared" si="3"/>
        <v>0</v>
      </c>
      <c r="I27" s="8">
        <f t="shared" si="4"/>
        <v>0</v>
      </c>
      <c r="J27" s="9">
        <f t="shared" si="5"/>
        <v>0</v>
      </c>
    </row>
    <row r="28" spans="1:10" x14ac:dyDescent="0.25">
      <c r="A28" s="10" t="s">
        <v>25</v>
      </c>
      <c r="B28" s="3">
        <v>370</v>
      </c>
      <c r="C28" s="3">
        <v>28</v>
      </c>
      <c r="D28" s="3">
        <f t="shared" si="1"/>
        <v>398</v>
      </c>
      <c r="E28" s="3">
        <v>335</v>
      </c>
      <c r="F28" s="3">
        <v>25</v>
      </c>
      <c r="G28" s="3">
        <f t="shared" si="2"/>
        <v>360</v>
      </c>
      <c r="H28" s="4">
        <f t="shared" si="3"/>
        <v>-9.4594594594594597</v>
      </c>
      <c r="I28" s="4">
        <f t="shared" si="4"/>
        <v>-10.714285714285714</v>
      </c>
      <c r="J28" s="5">
        <f t="shared" si="5"/>
        <v>-9.5477386934673358</v>
      </c>
    </row>
    <row r="29" spans="1:10" x14ac:dyDescent="0.25">
      <c r="A29" s="6" t="s">
        <v>26</v>
      </c>
      <c r="B29" s="7">
        <v>1124</v>
      </c>
      <c r="C29" s="7">
        <v>55</v>
      </c>
      <c r="D29" s="7">
        <f t="shared" si="1"/>
        <v>1179</v>
      </c>
      <c r="E29" s="7">
        <v>958</v>
      </c>
      <c r="F29" s="7">
        <v>20</v>
      </c>
      <c r="G29" s="7">
        <f t="shared" si="2"/>
        <v>978</v>
      </c>
      <c r="H29" s="8">
        <f t="shared" si="3"/>
        <v>-14.768683274021353</v>
      </c>
      <c r="I29" s="8">
        <f t="shared" si="4"/>
        <v>-63.636363636363633</v>
      </c>
      <c r="J29" s="9">
        <f t="shared" si="5"/>
        <v>-17.048346055979643</v>
      </c>
    </row>
    <row r="30" spans="1:10" x14ac:dyDescent="0.25">
      <c r="A30" s="10" t="s">
        <v>27</v>
      </c>
      <c r="B30" s="3">
        <v>585</v>
      </c>
      <c r="C30" s="3">
        <v>11</v>
      </c>
      <c r="D30" s="3">
        <f t="shared" si="1"/>
        <v>596</v>
      </c>
      <c r="E30" s="3">
        <v>473</v>
      </c>
      <c r="F30" s="3">
        <v>13</v>
      </c>
      <c r="G30" s="3">
        <f t="shared" si="2"/>
        <v>486</v>
      </c>
      <c r="H30" s="4">
        <f t="shared" si="3"/>
        <v>-19.145299145299148</v>
      </c>
      <c r="I30" s="4">
        <f t="shared" si="4"/>
        <v>18.181818181818183</v>
      </c>
      <c r="J30" s="5">
        <f t="shared" si="5"/>
        <v>-18.456375838926174</v>
      </c>
    </row>
    <row r="31" spans="1:10" x14ac:dyDescent="0.25">
      <c r="A31" s="6" t="s">
        <v>28</v>
      </c>
      <c r="B31" s="7">
        <v>251</v>
      </c>
      <c r="C31" s="7">
        <v>0</v>
      </c>
      <c r="D31" s="7">
        <f t="shared" si="1"/>
        <v>251</v>
      </c>
      <c r="E31" s="7">
        <v>219</v>
      </c>
      <c r="F31" s="7">
        <v>3</v>
      </c>
      <c r="G31" s="7">
        <f t="shared" si="2"/>
        <v>222</v>
      </c>
      <c r="H31" s="8">
        <f t="shared" si="3"/>
        <v>-12.749003984063744</v>
      </c>
      <c r="I31" s="8">
        <f t="shared" si="4"/>
        <v>0</v>
      </c>
      <c r="J31" s="9">
        <f t="shared" si="5"/>
        <v>-11.553784860557768</v>
      </c>
    </row>
    <row r="32" spans="1:10" x14ac:dyDescent="0.25">
      <c r="A32" s="10" t="s">
        <v>58</v>
      </c>
      <c r="B32" s="3">
        <v>4</v>
      </c>
      <c r="C32" s="3">
        <v>37</v>
      </c>
      <c r="D32" s="3">
        <f t="shared" si="1"/>
        <v>41</v>
      </c>
      <c r="E32" s="3">
        <v>0</v>
      </c>
      <c r="F32" s="3">
        <v>36</v>
      </c>
      <c r="G32" s="3">
        <f t="shared" si="2"/>
        <v>36</v>
      </c>
      <c r="H32" s="4">
        <f t="shared" si="3"/>
        <v>-100</v>
      </c>
      <c r="I32" s="4">
        <f t="shared" si="4"/>
        <v>-2.7027027027027026</v>
      </c>
      <c r="J32" s="5">
        <f t="shared" si="5"/>
        <v>-12.195121951219512</v>
      </c>
    </row>
    <row r="33" spans="1:10" x14ac:dyDescent="0.25">
      <c r="A33" s="6" t="s">
        <v>70</v>
      </c>
      <c r="B33" s="7">
        <v>34</v>
      </c>
      <c r="C33" s="7">
        <v>0</v>
      </c>
      <c r="D33" s="7">
        <f t="shared" si="1"/>
        <v>34</v>
      </c>
      <c r="E33" s="7">
        <v>58</v>
      </c>
      <c r="F33" s="7">
        <v>0</v>
      </c>
      <c r="G33" s="7">
        <f t="shared" si="2"/>
        <v>58</v>
      </c>
      <c r="H33" s="8">
        <f t="shared" si="3"/>
        <v>70.588235294117652</v>
      </c>
      <c r="I33" s="8">
        <f t="shared" si="4"/>
        <v>0</v>
      </c>
      <c r="J33" s="9">
        <f t="shared" si="5"/>
        <v>70.588235294117652</v>
      </c>
    </row>
    <row r="34" spans="1:10" x14ac:dyDescent="0.25">
      <c r="A34" s="10" t="s">
        <v>29</v>
      </c>
      <c r="B34" s="3">
        <v>582</v>
      </c>
      <c r="C34" s="3">
        <v>145</v>
      </c>
      <c r="D34" s="3">
        <f t="shared" si="1"/>
        <v>727</v>
      </c>
      <c r="E34" s="3">
        <v>641</v>
      </c>
      <c r="F34" s="3">
        <v>152</v>
      </c>
      <c r="G34" s="3">
        <f t="shared" si="2"/>
        <v>793</v>
      </c>
      <c r="H34" s="4">
        <f t="shared" si="3"/>
        <v>10.137457044673539</v>
      </c>
      <c r="I34" s="4">
        <f t="shared" si="4"/>
        <v>4.8275862068965516</v>
      </c>
      <c r="J34" s="5">
        <f t="shared" si="5"/>
        <v>9.0784044016506193</v>
      </c>
    </row>
    <row r="35" spans="1:10" x14ac:dyDescent="0.25">
      <c r="A35" s="6" t="s">
        <v>69</v>
      </c>
      <c r="B35" s="7">
        <v>160</v>
      </c>
      <c r="C35" s="7">
        <v>0</v>
      </c>
      <c r="D35" s="7">
        <f t="shared" si="1"/>
        <v>160</v>
      </c>
      <c r="E35" s="7">
        <v>156</v>
      </c>
      <c r="F35" s="7">
        <v>0</v>
      </c>
      <c r="G35" s="7">
        <f t="shared" si="2"/>
        <v>156</v>
      </c>
      <c r="H35" s="8">
        <f t="shared" si="3"/>
        <v>-2.5</v>
      </c>
      <c r="I35" s="8">
        <f t="shared" si="4"/>
        <v>0</v>
      </c>
      <c r="J35" s="9">
        <f t="shared" si="5"/>
        <v>-2.5</v>
      </c>
    </row>
    <row r="36" spans="1:10" x14ac:dyDescent="0.25">
      <c r="A36" s="10" t="s">
        <v>30</v>
      </c>
      <c r="B36" s="3">
        <v>56</v>
      </c>
      <c r="C36" s="3">
        <v>4</v>
      </c>
      <c r="D36" s="3">
        <f t="shared" si="1"/>
        <v>60</v>
      </c>
      <c r="E36" s="3">
        <v>54</v>
      </c>
      <c r="F36" s="3">
        <v>23</v>
      </c>
      <c r="G36" s="3">
        <f t="shared" si="2"/>
        <v>77</v>
      </c>
      <c r="H36" s="4">
        <f t="shared" si="3"/>
        <v>-3.5714285714285712</v>
      </c>
      <c r="I36" s="4">
        <f t="shared" si="4"/>
        <v>475</v>
      </c>
      <c r="J36" s="5">
        <f t="shared" si="5"/>
        <v>28.333333333333332</v>
      </c>
    </row>
    <row r="37" spans="1:10" x14ac:dyDescent="0.25">
      <c r="A37" s="6" t="s">
        <v>31</v>
      </c>
      <c r="B37" s="7">
        <v>173</v>
      </c>
      <c r="C37" s="7">
        <v>2</v>
      </c>
      <c r="D37" s="7">
        <f t="shared" si="1"/>
        <v>175</v>
      </c>
      <c r="E37" s="7">
        <v>159</v>
      </c>
      <c r="F37" s="7">
        <v>0</v>
      </c>
      <c r="G37" s="7">
        <f t="shared" si="2"/>
        <v>159</v>
      </c>
      <c r="H37" s="8">
        <f t="shared" si="3"/>
        <v>-8.0924855491329488</v>
      </c>
      <c r="I37" s="8">
        <f t="shared" si="4"/>
        <v>-100</v>
      </c>
      <c r="J37" s="9">
        <f t="shared" si="5"/>
        <v>-9.1428571428571423</v>
      </c>
    </row>
    <row r="38" spans="1:10" x14ac:dyDescent="0.25">
      <c r="A38" s="10" t="s">
        <v>32</v>
      </c>
      <c r="B38" s="3">
        <v>349</v>
      </c>
      <c r="C38" s="3">
        <v>0</v>
      </c>
      <c r="D38" s="3">
        <f t="shared" si="1"/>
        <v>349</v>
      </c>
      <c r="E38" s="3">
        <v>336</v>
      </c>
      <c r="F38" s="3">
        <v>0</v>
      </c>
      <c r="G38" s="3">
        <f t="shared" si="2"/>
        <v>336</v>
      </c>
      <c r="H38" s="4">
        <f t="shared" si="3"/>
        <v>-3.7249283667621778</v>
      </c>
      <c r="I38" s="4">
        <f t="shared" si="4"/>
        <v>0</v>
      </c>
      <c r="J38" s="5">
        <f t="shared" si="5"/>
        <v>-3.7249283667621778</v>
      </c>
    </row>
    <row r="39" spans="1:10" x14ac:dyDescent="0.25">
      <c r="A39" s="6" t="s">
        <v>33</v>
      </c>
      <c r="B39" s="7">
        <v>52</v>
      </c>
      <c r="C39" s="7">
        <v>4</v>
      </c>
      <c r="D39" s="7">
        <f t="shared" si="1"/>
        <v>56</v>
      </c>
      <c r="E39" s="7">
        <v>37</v>
      </c>
      <c r="F39" s="7">
        <v>1</v>
      </c>
      <c r="G39" s="7">
        <f t="shared" si="2"/>
        <v>38</v>
      </c>
      <c r="H39" s="8">
        <f t="shared" si="3"/>
        <v>-28.846153846153843</v>
      </c>
      <c r="I39" s="8">
        <f t="shared" si="4"/>
        <v>-75</v>
      </c>
      <c r="J39" s="9">
        <f t="shared" si="5"/>
        <v>-32.142857142857146</v>
      </c>
    </row>
    <row r="40" spans="1:10" x14ac:dyDescent="0.25">
      <c r="A40" s="10" t="s">
        <v>34</v>
      </c>
      <c r="B40" s="3">
        <v>955</v>
      </c>
      <c r="C40" s="3">
        <v>116</v>
      </c>
      <c r="D40" s="3">
        <f t="shared" si="1"/>
        <v>1071</v>
      </c>
      <c r="E40" s="3">
        <v>1018</v>
      </c>
      <c r="F40" s="3">
        <v>149</v>
      </c>
      <c r="G40" s="3">
        <f t="shared" si="2"/>
        <v>1167</v>
      </c>
      <c r="H40" s="4">
        <f t="shared" si="3"/>
        <v>6.5968586387434556</v>
      </c>
      <c r="I40" s="4">
        <f t="shared" si="4"/>
        <v>28.448275862068968</v>
      </c>
      <c r="J40" s="5">
        <f t="shared" si="5"/>
        <v>8.9635854341736696</v>
      </c>
    </row>
    <row r="41" spans="1:10" x14ac:dyDescent="0.25">
      <c r="A41" s="6" t="s">
        <v>35</v>
      </c>
      <c r="B41" s="7">
        <v>30</v>
      </c>
      <c r="C41" s="7">
        <v>7</v>
      </c>
      <c r="D41" s="7">
        <f t="shared" si="1"/>
        <v>37</v>
      </c>
      <c r="E41" s="7">
        <v>29</v>
      </c>
      <c r="F41" s="7">
        <v>5</v>
      </c>
      <c r="G41" s="7">
        <f t="shared" si="2"/>
        <v>34</v>
      </c>
      <c r="H41" s="8">
        <f t="shared" si="3"/>
        <v>-3.3333333333333335</v>
      </c>
      <c r="I41" s="8">
        <f t="shared" si="4"/>
        <v>-28.571428571428569</v>
      </c>
      <c r="J41" s="9">
        <f t="shared" si="5"/>
        <v>-8.1081081081081088</v>
      </c>
    </row>
    <row r="42" spans="1:10" x14ac:dyDescent="0.25">
      <c r="A42" s="10" t="s">
        <v>36</v>
      </c>
      <c r="B42" s="3">
        <v>608</v>
      </c>
      <c r="C42" s="3">
        <v>79</v>
      </c>
      <c r="D42" s="3">
        <f t="shared" si="1"/>
        <v>687</v>
      </c>
      <c r="E42" s="3">
        <v>527</v>
      </c>
      <c r="F42" s="3">
        <v>48</v>
      </c>
      <c r="G42" s="3">
        <f t="shared" si="2"/>
        <v>575</v>
      </c>
      <c r="H42" s="4">
        <f t="shared" si="3"/>
        <v>-13.322368421052634</v>
      </c>
      <c r="I42" s="4">
        <f t="shared" si="4"/>
        <v>-39.24050632911392</v>
      </c>
      <c r="J42" s="5">
        <f t="shared" si="5"/>
        <v>-16.302765647743815</v>
      </c>
    </row>
    <row r="43" spans="1:10" x14ac:dyDescent="0.25">
      <c r="A43" s="6" t="s">
        <v>37</v>
      </c>
      <c r="B43" s="7">
        <v>501</v>
      </c>
      <c r="C43" s="7">
        <v>7</v>
      </c>
      <c r="D43" s="7">
        <f t="shared" si="1"/>
        <v>508</v>
      </c>
      <c r="E43" s="7">
        <v>404</v>
      </c>
      <c r="F43" s="7">
        <v>2</v>
      </c>
      <c r="G43" s="7">
        <f t="shared" si="2"/>
        <v>406</v>
      </c>
      <c r="H43" s="8">
        <f t="shared" si="3"/>
        <v>-19.361277445109781</v>
      </c>
      <c r="I43" s="8">
        <f t="shared" si="4"/>
        <v>-71.428571428571431</v>
      </c>
      <c r="J43" s="9">
        <f t="shared" si="5"/>
        <v>-20.078740157480315</v>
      </c>
    </row>
    <row r="44" spans="1:10" x14ac:dyDescent="0.25">
      <c r="A44" s="10" t="s">
        <v>38</v>
      </c>
      <c r="B44" s="3">
        <v>418</v>
      </c>
      <c r="C44" s="3">
        <v>4</v>
      </c>
      <c r="D44" s="3">
        <f t="shared" si="1"/>
        <v>422</v>
      </c>
      <c r="E44" s="3">
        <v>346</v>
      </c>
      <c r="F44" s="3">
        <v>0</v>
      </c>
      <c r="G44" s="3">
        <f t="shared" si="2"/>
        <v>346</v>
      </c>
      <c r="H44" s="4">
        <f t="shared" si="3"/>
        <v>-17.224880382775119</v>
      </c>
      <c r="I44" s="4">
        <f t="shared" si="4"/>
        <v>-100</v>
      </c>
      <c r="J44" s="5">
        <f t="shared" si="5"/>
        <v>-18.009478672985782</v>
      </c>
    </row>
    <row r="45" spans="1:10" x14ac:dyDescent="0.25">
      <c r="A45" s="6" t="s">
        <v>73</v>
      </c>
      <c r="B45" s="7">
        <v>300</v>
      </c>
      <c r="C45" s="7">
        <v>0</v>
      </c>
      <c r="D45" s="7">
        <f t="shared" si="1"/>
        <v>300</v>
      </c>
      <c r="E45" s="7">
        <v>204</v>
      </c>
      <c r="F45" s="7">
        <v>0</v>
      </c>
      <c r="G45" s="7">
        <f t="shared" si="2"/>
        <v>204</v>
      </c>
      <c r="H45" s="8">
        <f t="shared" si="3"/>
        <v>-32</v>
      </c>
      <c r="I45" s="8">
        <f t="shared" si="4"/>
        <v>0</v>
      </c>
      <c r="J45" s="9">
        <f t="shared" si="5"/>
        <v>-32</v>
      </c>
    </row>
    <row r="46" spans="1:10" x14ac:dyDescent="0.25">
      <c r="A46" s="10" t="s">
        <v>39</v>
      </c>
      <c r="B46" s="3">
        <v>156</v>
      </c>
      <c r="C46" s="3">
        <v>2</v>
      </c>
      <c r="D46" s="3">
        <f t="shared" si="1"/>
        <v>158</v>
      </c>
      <c r="E46" s="3">
        <v>181</v>
      </c>
      <c r="F46" s="3">
        <v>2</v>
      </c>
      <c r="G46" s="3">
        <f t="shared" si="2"/>
        <v>183</v>
      </c>
      <c r="H46" s="4">
        <f t="shared" si="3"/>
        <v>16.025641025641026</v>
      </c>
      <c r="I46" s="4">
        <f t="shared" si="4"/>
        <v>0</v>
      </c>
      <c r="J46" s="5">
        <f t="shared" si="5"/>
        <v>15.822784810126583</v>
      </c>
    </row>
    <row r="47" spans="1:10" x14ac:dyDescent="0.25">
      <c r="A47" s="6" t="s">
        <v>40</v>
      </c>
      <c r="B47" s="7">
        <v>617</v>
      </c>
      <c r="C47" s="7">
        <v>12</v>
      </c>
      <c r="D47" s="7">
        <f t="shared" si="1"/>
        <v>629</v>
      </c>
      <c r="E47" s="7">
        <v>579</v>
      </c>
      <c r="F47" s="7">
        <v>6</v>
      </c>
      <c r="G47" s="7">
        <f t="shared" si="2"/>
        <v>585</v>
      </c>
      <c r="H47" s="8">
        <f t="shared" si="3"/>
        <v>-6.1588330632090758</v>
      </c>
      <c r="I47" s="8">
        <f t="shared" si="4"/>
        <v>-50</v>
      </c>
      <c r="J47" s="9">
        <f t="shared" si="5"/>
        <v>-6.995230524642289</v>
      </c>
    </row>
    <row r="48" spans="1:10" x14ac:dyDescent="0.25">
      <c r="A48" s="10" t="s">
        <v>41</v>
      </c>
      <c r="B48" s="3">
        <v>992</v>
      </c>
      <c r="C48" s="3">
        <v>26</v>
      </c>
      <c r="D48" s="3">
        <f t="shared" si="1"/>
        <v>1018</v>
      </c>
      <c r="E48" s="3">
        <v>812</v>
      </c>
      <c r="F48" s="3">
        <v>21</v>
      </c>
      <c r="G48" s="3">
        <f t="shared" si="2"/>
        <v>833</v>
      </c>
      <c r="H48" s="4">
        <f t="shared" si="3"/>
        <v>-18.14516129032258</v>
      </c>
      <c r="I48" s="4">
        <f t="shared" si="4"/>
        <v>-19.230769230769234</v>
      </c>
      <c r="J48" s="5">
        <f t="shared" si="5"/>
        <v>-18.172888015717092</v>
      </c>
    </row>
    <row r="49" spans="1:10" x14ac:dyDescent="0.25">
      <c r="A49" s="6" t="s">
        <v>42</v>
      </c>
      <c r="B49" s="7">
        <v>0</v>
      </c>
      <c r="C49" s="7">
        <v>0</v>
      </c>
      <c r="D49" s="7">
        <f t="shared" si="1"/>
        <v>0</v>
      </c>
      <c r="E49" s="7">
        <v>0</v>
      </c>
      <c r="F49" s="7">
        <v>0</v>
      </c>
      <c r="G49" s="7">
        <f t="shared" si="2"/>
        <v>0</v>
      </c>
      <c r="H49" s="8">
        <f t="shared" si="3"/>
        <v>0</v>
      </c>
      <c r="I49" s="8">
        <f t="shared" si="4"/>
        <v>0</v>
      </c>
      <c r="J49" s="9">
        <f t="shared" si="5"/>
        <v>0</v>
      </c>
    </row>
    <row r="50" spans="1:10" x14ac:dyDescent="0.25">
      <c r="A50" s="10" t="s">
        <v>43</v>
      </c>
      <c r="B50" s="3">
        <v>126</v>
      </c>
      <c r="C50" s="3">
        <v>4</v>
      </c>
      <c r="D50" s="3">
        <f t="shared" si="1"/>
        <v>130</v>
      </c>
      <c r="E50" s="3">
        <v>82</v>
      </c>
      <c r="F50" s="3">
        <v>0</v>
      </c>
      <c r="G50" s="3">
        <f t="shared" si="2"/>
        <v>82</v>
      </c>
      <c r="H50" s="4">
        <f t="shared" si="3"/>
        <v>-34.920634920634917</v>
      </c>
      <c r="I50" s="4">
        <f t="shared" si="4"/>
        <v>-100</v>
      </c>
      <c r="J50" s="5">
        <f t="shared" si="5"/>
        <v>-36.923076923076927</v>
      </c>
    </row>
    <row r="51" spans="1:10" x14ac:dyDescent="0.25">
      <c r="A51" s="6" t="s">
        <v>44</v>
      </c>
      <c r="B51" s="7">
        <v>274</v>
      </c>
      <c r="C51" s="7">
        <v>8</v>
      </c>
      <c r="D51" s="7">
        <f t="shared" si="1"/>
        <v>282</v>
      </c>
      <c r="E51" s="7">
        <v>292</v>
      </c>
      <c r="F51" s="7">
        <v>5</v>
      </c>
      <c r="G51" s="7">
        <f t="shared" si="2"/>
        <v>297</v>
      </c>
      <c r="H51" s="8">
        <f t="shared" si="3"/>
        <v>6.5693430656934311</v>
      </c>
      <c r="I51" s="8">
        <f t="shared" si="4"/>
        <v>-37.5</v>
      </c>
      <c r="J51" s="9">
        <f t="shared" si="5"/>
        <v>5.3191489361702127</v>
      </c>
    </row>
    <row r="52" spans="1:10" x14ac:dyDescent="0.25">
      <c r="A52" s="10" t="s">
        <v>45</v>
      </c>
      <c r="B52" s="3">
        <v>576</v>
      </c>
      <c r="C52" s="3">
        <v>20</v>
      </c>
      <c r="D52" s="3">
        <f t="shared" si="1"/>
        <v>596</v>
      </c>
      <c r="E52" s="3">
        <v>380</v>
      </c>
      <c r="F52" s="3">
        <v>4</v>
      </c>
      <c r="G52" s="3">
        <f t="shared" si="2"/>
        <v>384</v>
      </c>
      <c r="H52" s="4">
        <f t="shared" si="3"/>
        <v>-34.027777777777779</v>
      </c>
      <c r="I52" s="4">
        <f t="shared" si="4"/>
        <v>-80</v>
      </c>
      <c r="J52" s="5">
        <f t="shared" si="5"/>
        <v>-35.570469798657719</v>
      </c>
    </row>
    <row r="53" spans="1:10" x14ac:dyDescent="0.25">
      <c r="A53" s="6" t="s">
        <v>46</v>
      </c>
      <c r="B53" s="7">
        <v>254</v>
      </c>
      <c r="C53" s="7">
        <v>0</v>
      </c>
      <c r="D53" s="7">
        <f t="shared" si="1"/>
        <v>254</v>
      </c>
      <c r="E53" s="7">
        <v>204</v>
      </c>
      <c r="F53" s="7">
        <v>0</v>
      </c>
      <c r="G53" s="7">
        <f t="shared" si="2"/>
        <v>204</v>
      </c>
      <c r="H53" s="8">
        <f t="shared" si="3"/>
        <v>-19.685039370078741</v>
      </c>
      <c r="I53" s="8">
        <f t="shared" si="4"/>
        <v>0</v>
      </c>
      <c r="J53" s="9">
        <f t="shared" si="5"/>
        <v>-19.685039370078741</v>
      </c>
    </row>
    <row r="54" spans="1:10" x14ac:dyDescent="0.25">
      <c r="A54" s="10" t="s">
        <v>47</v>
      </c>
      <c r="B54" s="3">
        <v>61</v>
      </c>
      <c r="C54" s="3">
        <v>1</v>
      </c>
      <c r="D54" s="3">
        <f t="shared" si="1"/>
        <v>62</v>
      </c>
      <c r="E54" s="3">
        <v>34</v>
      </c>
      <c r="F54" s="3">
        <v>4</v>
      </c>
      <c r="G54" s="3">
        <f t="shared" si="2"/>
        <v>38</v>
      </c>
      <c r="H54" s="4">
        <f t="shared" si="3"/>
        <v>-44.26229508196721</v>
      </c>
      <c r="I54" s="4">
        <f t="shared" si="4"/>
        <v>300</v>
      </c>
      <c r="J54" s="5">
        <f t="shared" si="5"/>
        <v>-38.70967741935484</v>
      </c>
    </row>
    <row r="55" spans="1:10" x14ac:dyDescent="0.25">
      <c r="A55" s="6" t="s">
        <v>48</v>
      </c>
      <c r="B55" s="7">
        <v>0</v>
      </c>
      <c r="C55" s="7">
        <v>0</v>
      </c>
      <c r="D55" s="7">
        <f t="shared" si="1"/>
        <v>0</v>
      </c>
      <c r="E55" s="7">
        <v>0</v>
      </c>
      <c r="F55" s="7">
        <v>0</v>
      </c>
      <c r="G55" s="7">
        <f t="shared" si="2"/>
        <v>0</v>
      </c>
      <c r="H55" s="8">
        <f t="shared" si="3"/>
        <v>0</v>
      </c>
      <c r="I55" s="8">
        <f t="shared" si="4"/>
        <v>0</v>
      </c>
      <c r="J55" s="9">
        <f t="shared" si="5"/>
        <v>0</v>
      </c>
    </row>
    <row r="56" spans="1:10" x14ac:dyDescent="0.25">
      <c r="A56" s="10" t="s">
        <v>49</v>
      </c>
      <c r="B56" s="3">
        <v>9</v>
      </c>
      <c r="C56" s="3">
        <v>0</v>
      </c>
      <c r="D56" s="3">
        <f t="shared" si="1"/>
        <v>9</v>
      </c>
      <c r="E56" s="3">
        <v>14</v>
      </c>
      <c r="F56" s="3">
        <v>0</v>
      </c>
      <c r="G56" s="3">
        <f>+E56+F56</f>
        <v>14</v>
      </c>
      <c r="H56" s="4">
        <f t="shared" si="3"/>
        <v>55.555555555555557</v>
      </c>
      <c r="I56" s="4">
        <f t="shared" si="4"/>
        <v>0</v>
      </c>
      <c r="J56" s="5">
        <f t="shared" si="5"/>
        <v>55.555555555555557</v>
      </c>
    </row>
    <row r="57" spans="1:10" x14ac:dyDescent="0.25">
      <c r="A57" s="6" t="s">
        <v>50</v>
      </c>
      <c r="B57" s="7">
        <v>944</v>
      </c>
      <c r="C57" s="7">
        <v>7</v>
      </c>
      <c r="D57" s="7">
        <f t="shared" si="1"/>
        <v>951</v>
      </c>
      <c r="E57" s="7">
        <v>727</v>
      </c>
      <c r="F57" s="7"/>
      <c r="G57" s="7">
        <f t="shared" si="2"/>
        <v>727</v>
      </c>
      <c r="H57" s="8">
        <f t="shared" si="3"/>
        <v>-22.987288135593221</v>
      </c>
      <c r="I57" s="8">
        <f t="shared" si="4"/>
        <v>-100</v>
      </c>
      <c r="J57" s="9">
        <f t="shared" si="5"/>
        <v>-23.554153522607781</v>
      </c>
    </row>
    <row r="58" spans="1:10" x14ac:dyDescent="0.25">
      <c r="A58" s="10" t="s">
        <v>59</v>
      </c>
      <c r="B58" s="3">
        <v>68</v>
      </c>
      <c r="C58" s="3">
        <v>12</v>
      </c>
      <c r="D58" s="3">
        <f t="shared" si="1"/>
        <v>80</v>
      </c>
      <c r="E58" s="3">
        <v>49</v>
      </c>
      <c r="F58" s="3">
        <v>6</v>
      </c>
      <c r="G58" s="3">
        <f t="shared" si="2"/>
        <v>55</v>
      </c>
      <c r="H58" s="4">
        <f t="shared" si="3"/>
        <v>-27.941176470588236</v>
      </c>
      <c r="I58" s="4">
        <f t="shared" si="4"/>
        <v>-50</v>
      </c>
      <c r="J58" s="5">
        <f t="shared" si="5"/>
        <v>-31.25</v>
      </c>
    </row>
    <row r="59" spans="1:10" x14ac:dyDescent="0.25">
      <c r="A59" s="6" t="s">
        <v>60</v>
      </c>
      <c r="B59" s="7">
        <v>0</v>
      </c>
      <c r="C59" s="7">
        <v>0</v>
      </c>
      <c r="D59" s="7">
        <f t="shared" si="1"/>
        <v>0</v>
      </c>
      <c r="E59" s="7">
        <v>0</v>
      </c>
      <c r="F59" s="7">
        <v>0</v>
      </c>
      <c r="G59" s="7">
        <f t="shared" si="2"/>
        <v>0</v>
      </c>
      <c r="H59" s="8">
        <f t="shared" si="3"/>
        <v>0</v>
      </c>
      <c r="I59" s="8">
        <f t="shared" si="4"/>
        <v>0</v>
      </c>
      <c r="J59" s="9">
        <f t="shared" si="5"/>
        <v>0</v>
      </c>
    </row>
    <row r="60" spans="1:10" x14ac:dyDescent="0.25">
      <c r="A60" s="11" t="s">
        <v>51</v>
      </c>
      <c r="B60" s="22">
        <f>+B61-SUM(B6+B10+B20+B32+B58+B59)</f>
        <v>49076</v>
      </c>
      <c r="C60" s="22">
        <f t="shared" ref="C60:D60" si="6">+C61-SUM(C6+C10+C20+C32+C58+C59)</f>
        <v>30525</v>
      </c>
      <c r="D60" s="22">
        <f t="shared" si="6"/>
        <v>79601</v>
      </c>
      <c r="E60" s="22">
        <f>+E61-SUM(E6+E10+E20+E32+E58+E59+E5)</f>
        <v>42730</v>
      </c>
      <c r="F60" s="22">
        <f t="shared" ref="F60:G60" si="7">+F61-SUM(F6+F10+F20+F32+F58+F59+F5)</f>
        <v>32572</v>
      </c>
      <c r="G60" s="22">
        <f t="shared" si="7"/>
        <v>75302</v>
      </c>
      <c r="H60" s="23">
        <f>+IFERROR(((E60-B60)/B60)*100,0)</f>
        <v>-12.930964218762735</v>
      </c>
      <c r="I60" s="23">
        <f t="shared" ref="I60:J60" si="8">+IFERROR(((F60-C60)/C60)*100,0)</f>
        <v>6.7059787059787057</v>
      </c>
      <c r="J60" s="23">
        <f t="shared" si="8"/>
        <v>-5.4006859210311422</v>
      </c>
    </row>
    <row r="61" spans="1:10" x14ac:dyDescent="0.25">
      <c r="A61" s="14" t="s">
        <v>52</v>
      </c>
      <c r="B61" s="24">
        <f>SUM(B4:B59)</f>
        <v>60759</v>
      </c>
      <c r="C61" s="24">
        <f t="shared" ref="C61:G61" si="9">SUM(C4:C59)</f>
        <v>36743</v>
      </c>
      <c r="D61" s="24">
        <f t="shared" si="9"/>
        <v>97502</v>
      </c>
      <c r="E61" s="24">
        <f t="shared" si="9"/>
        <v>54543</v>
      </c>
      <c r="F61" s="24">
        <f t="shared" si="9"/>
        <v>40336</v>
      </c>
      <c r="G61" s="24">
        <f t="shared" si="9"/>
        <v>94879</v>
      </c>
      <c r="H61" s="25">
        <f>+IFERROR(((E61-B61)/B61)*100,0)</f>
        <v>-10.230583123487879</v>
      </c>
      <c r="I61" s="25">
        <f t="shared" ref="I61" si="10">+IFERROR(((F61-C61)/C61)*100,0)</f>
        <v>9.7787333641782102</v>
      </c>
      <c r="J61" s="25">
        <f t="shared" ref="J61" si="11">+IFERROR(((G61-D61)/D61)*100,0)</f>
        <v>-2.6902012266415047</v>
      </c>
    </row>
    <row r="62" spans="1:10" x14ac:dyDescent="0.25">
      <c r="A62" s="26"/>
      <c r="B62" s="27"/>
      <c r="C62" s="27"/>
      <c r="D62" s="27"/>
      <c r="E62" s="27"/>
      <c r="F62" s="27"/>
      <c r="G62" s="27"/>
      <c r="H62" s="27"/>
      <c r="I62" s="27"/>
      <c r="J62" s="28"/>
    </row>
    <row r="63" spans="1:10" x14ac:dyDescent="0.25">
      <c r="A63" s="26"/>
      <c r="B63" s="27"/>
      <c r="C63" s="27"/>
      <c r="D63" s="27"/>
      <c r="E63" s="27"/>
      <c r="F63" s="27"/>
      <c r="G63" s="27"/>
      <c r="H63" s="27"/>
      <c r="I63" s="27"/>
      <c r="J63" s="28"/>
    </row>
    <row r="64" spans="1:10" ht="15.75" thickBot="1" x14ac:dyDescent="0.3">
      <c r="A64" s="29"/>
      <c r="B64" s="30"/>
      <c r="C64" s="30"/>
      <c r="D64" s="30"/>
      <c r="E64" s="30"/>
      <c r="F64" s="30"/>
      <c r="G64" s="30"/>
      <c r="H64" s="30"/>
      <c r="I64" s="30"/>
      <c r="J64" s="31"/>
    </row>
    <row r="65" spans="1:10" ht="50.25" customHeight="1" x14ac:dyDescent="0.25">
      <c r="A65" s="48" t="s">
        <v>72</v>
      </c>
      <c r="B65" s="48"/>
      <c r="C65" s="48"/>
      <c r="D65" s="48"/>
      <c r="E65" s="48"/>
      <c r="F65" s="48"/>
      <c r="G65" s="48"/>
      <c r="H65" s="48"/>
      <c r="I65" s="48"/>
      <c r="J65" s="48"/>
    </row>
  </sheetData>
  <mergeCells count="6">
    <mergeCell ref="A65:J65"/>
    <mergeCell ref="A1:J1"/>
    <mergeCell ref="A2:A3"/>
    <mergeCell ref="B2:D2"/>
    <mergeCell ref="E2:G2"/>
    <mergeCell ref="H2:J2"/>
  </mergeCells>
  <conditionalFormatting sqref="H8:J59">
    <cfRule type="cellIs" dxfId="11" priority="1" operator="equal">
      <formula>0</formula>
    </cfRule>
  </conditionalFormatting>
  <conditionalFormatting sqref="H4:J5">
    <cfRule type="cellIs" dxfId="10" priority="5" operator="equal">
      <formula>0</formula>
    </cfRule>
  </conditionalFormatting>
  <conditionalFormatting sqref="B4:G5">
    <cfRule type="cellIs" dxfId="9" priority="6" operator="equal">
      <formula>0</formula>
    </cfRule>
  </conditionalFormatting>
  <conditionalFormatting sqref="B6:G7">
    <cfRule type="cellIs" dxfId="8" priority="4" operator="equal">
      <formula>0</formula>
    </cfRule>
  </conditionalFormatting>
  <conditionalFormatting sqref="H6:J7">
    <cfRule type="cellIs" dxfId="7" priority="3" operator="equal">
      <formula>0</formula>
    </cfRule>
  </conditionalFormatting>
  <conditionalFormatting sqref="B8:G59">
    <cfRule type="cellIs" dxfId="6"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ignoredErrors>
    <ignoredError sqref="D5 G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opLeftCell="A22" zoomScale="90" zoomScaleNormal="90" workbookViewId="0">
      <selection activeCell="M60" sqref="M60"/>
    </sheetView>
  </sheetViews>
  <sheetFormatPr defaultRowHeight="15" x14ac:dyDescent="0.25"/>
  <cols>
    <col min="1" max="1" width="34" bestFit="1" customWidth="1"/>
    <col min="2" max="10" width="14.28515625" customWidth="1"/>
  </cols>
  <sheetData>
    <row r="1" spans="1:10" ht="18" customHeight="1" x14ac:dyDescent="0.25">
      <c r="A1" s="49" t="s">
        <v>67</v>
      </c>
      <c r="B1" s="50"/>
      <c r="C1" s="50"/>
      <c r="D1" s="50"/>
      <c r="E1" s="50"/>
      <c r="F1" s="50"/>
      <c r="G1" s="50"/>
      <c r="H1" s="50"/>
      <c r="I1" s="50"/>
      <c r="J1" s="51"/>
    </row>
    <row r="2" spans="1:10" ht="30" customHeight="1" x14ac:dyDescent="0.25">
      <c r="A2" s="52" t="s">
        <v>1</v>
      </c>
      <c r="B2" s="54" t="s">
        <v>74</v>
      </c>
      <c r="C2" s="54"/>
      <c r="D2" s="54"/>
      <c r="E2" s="54" t="s">
        <v>75</v>
      </c>
      <c r="F2" s="54"/>
      <c r="G2" s="54"/>
      <c r="H2" s="55" t="s">
        <v>76</v>
      </c>
      <c r="I2" s="55"/>
      <c r="J2" s="56"/>
    </row>
    <row r="3" spans="1:10" x14ac:dyDescent="0.25">
      <c r="A3" s="53"/>
      <c r="B3" s="1" t="s">
        <v>2</v>
      </c>
      <c r="C3" s="1" t="s">
        <v>3</v>
      </c>
      <c r="D3" s="1" t="s">
        <v>4</v>
      </c>
      <c r="E3" s="1" t="s">
        <v>2</v>
      </c>
      <c r="F3" s="1" t="s">
        <v>3</v>
      </c>
      <c r="G3" s="1" t="s">
        <v>4</v>
      </c>
      <c r="H3" s="1" t="s">
        <v>2</v>
      </c>
      <c r="I3" s="1" t="s">
        <v>3</v>
      </c>
      <c r="J3" s="2" t="s">
        <v>4</v>
      </c>
    </row>
    <row r="4" spans="1:10" x14ac:dyDescent="0.25">
      <c r="A4" s="10" t="s">
        <v>5</v>
      </c>
      <c r="B4" s="3">
        <v>15731</v>
      </c>
      <c r="C4" s="3">
        <v>161279</v>
      </c>
      <c r="D4" s="3">
        <f>SUM(B4:C4)</f>
        <v>177010</v>
      </c>
      <c r="E4" s="3">
        <v>12996</v>
      </c>
      <c r="F4" s="3">
        <v>171646</v>
      </c>
      <c r="G4" s="3">
        <f>SUM(E4:F4)</f>
        <v>184642</v>
      </c>
      <c r="H4" s="4">
        <f>+IFERROR(((E4-B4)/B4)*100,0)</f>
        <v>-17.386053016337168</v>
      </c>
      <c r="I4" s="4">
        <f t="shared" ref="I4:J4" si="0">+IFERROR(((F4-C4)/C4)*100,0)</f>
        <v>6.4279912449853978</v>
      </c>
      <c r="J4" s="5">
        <f t="shared" si="0"/>
        <v>4.3116208123834809</v>
      </c>
    </row>
    <row r="5" spans="1:10" x14ac:dyDescent="0.25">
      <c r="A5" s="6" t="s">
        <v>71</v>
      </c>
      <c r="B5" s="7">
        <v>0</v>
      </c>
      <c r="C5" s="7">
        <v>0</v>
      </c>
      <c r="D5" s="7">
        <f>+B5+C5</f>
        <v>0</v>
      </c>
      <c r="E5" s="7">
        <v>429</v>
      </c>
      <c r="F5" s="7">
        <v>476</v>
      </c>
      <c r="G5" s="7">
        <f>+E5+F5</f>
        <v>905</v>
      </c>
      <c r="H5" s="8"/>
      <c r="I5" s="8"/>
      <c r="J5" s="9"/>
    </row>
    <row r="6" spans="1:10" x14ac:dyDescent="0.25">
      <c r="A6" s="10" t="s">
        <v>55</v>
      </c>
      <c r="B6" s="3">
        <v>11957</v>
      </c>
      <c r="C6" s="3">
        <v>11607</v>
      </c>
      <c r="D6" s="3">
        <f t="shared" ref="D6:D59" si="1">SUM(B6:C6)</f>
        <v>23564</v>
      </c>
      <c r="E6" s="3">
        <v>12094</v>
      </c>
      <c r="F6" s="3">
        <v>17023</v>
      </c>
      <c r="G6" s="3">
        <f t="shared" ref="G6:G59" si="2">SUM(E6:F6)</f>
        <v>29117</v>
      </c>
      <c r="H6" s="4">
        <f t="shared" ref="H6:H59" si="3">+IFERROR(((E6-B6)/B6)*100,0)</f>
        <v>1.1457723509241449</v>
      </c>
      <c r="I6" s="4">
        <f t="shared" ref="I6:I60" si="4">+IFERROR(((F6-C6)/C6)*100,0)</f>
        <v>46.661497372275349</v>
      </c>
      <c r="J6" s="5">
        <f t="shared" ref="J6:J60" si="5">+IFERROR(((G6-D6)/D6)*100,0)</f>
        <v>23.565608555423527</v>
      </c>
    </row>
    <row r="7" spans="1:10" x14ac:dyDescent="0.25">
      <c r="A7" s="6" t="s">
        <v>6</v>
      </c>
      <c r="B7" s="7">
        <v>9586</v>
      </c>
      <c r="C7" s="7">
        <v>2719</v>
      </c>
      <c r="D7" s="7">
        <f t="shared" si="1"/>
        <v>12305</v>
      </c>
      <c r="E7" s="7">
        <v>6868</v>
      </c>
      <c r="F7" s="7">
        <v>2400</v>
      </c>
      <c r="G7" s="7">
        <f t="shared" si="2"/>
        <v>9268</v>
      </c>
      <c r="H7" s="8">
        <f t="shared" si="3"/>
        <v>-28.353849363655332</v>
      </c>
      <c r="I7" s="8">
        <f t="shared" si="4"/>
        <v>-11.732254505332843</v>
      </c>
      <c r="J7" s="9">
        <f t="shared" si="5"/>
        <v>-24.681023973994311</v>
      </c>
    </row>
    <row r="8" spans="1:10" x14ac:dyDescent="0.25">
      <c r="A8" s="10" t="s">
        <v>7</v>
      </c>
      <c r="B8" s="3">
        <v>8591</v>
      </c>
      <c r="C8" s="3">
        <v>2133</v>
      </c>
      <c r="D8" s="3">
        <f t="shared" si="1"/>
        <v>10724</v>
      </c>
      <c r="E8" s="3">
        <v>8111</v>
      </c>
      <c r="F8" s="3">
        <v>2252</v>
      </c>
      <c r="G8" s="3">
        <f t="shared" si="2"/>
        <v>10363</v>
      </c>
      <c r="H8" s="4">
        <f t="shared" si="3"/>
        <v>-5.5872424630427195</v>
      </c>
      <c r="I8" s="4">
        <f t="shared" si="4"/>
        <v>5.5789967182372244</v>
      </c>
      <c r="J8" s="5">
        <f t="shared" si="5"/>
        <v>-3.3662812383439018</v>
      </c>
    </row>
    <row r="9" spans="1:10" x14ac:dyDescent="0.25">
      <c r="A9" s="6" t="s">
        <v>8</v>
      </c>
      <c r="B9" s="7">
        <v>5001</v>
      </c>
      <c r="C9" s="7">
        <v>3066</v>
      </c>
      <c r="D9" s="7">
        <f t="shared" si="1"/>
        <v>8067</v>
      </c>
      <c r="E9" s="7">
        <v>4710</v>
      </c>
      <c r="F9" s="7">
        <v>4929</v>
      </c>
      <c r="G9" s="7">
        <f t="shared" si="2"/>
        <v>9639</v>
      </c>
      <c r="H9" s="8">
        <f t="shared" si="3"/>
        <v>-5.8188362327534495</v>
      </c>
      <c r="I9" s="8">
        <f t="shared" si="4"/>
        <v>60.763209393346386</v>
      </c>
      <c r="J9" s="9">
        <f t="shared" si="5"/>
        <v>19.486798066195611</v>
      </c>
    </row>
    <row r="10" spans="1:10" x14ac:dyDescent="0.25">
      <c r="A10" s="10" t="s">
        <v>56</v>
      </c>
      <c r="B10" s="3">
        <v>281</v>
      </c>
      <c r="C10" s="3">
        <v>19</v>
      </c>
      <c r="D10" s="3">
        <f t="shared" si="1"/>
        <v>300</v>
      </c>
      <c r="E10" s="3">
        <v>257</v>
      </c>
      <c r="F10" s="3">
        <v>63</v>
      </c>
      <c r="G10" s="3">
        <f t="shared" si="2"/>
        <v>320</v>
      </c>
      <c r="H10" s="4">
        <f t="shared" si="3"/>
        <v>-8.5409252669039155</v>
      </c>
      <c r="I10" s="4">
        <f t="shared" si="4"/>
        <v>231.57894736842107</v>
      </c>
      <c r="J10" s="5">
        <f t="shared" si="5"/>
        <v>6.666666666666667</v>
      </c>
    </row>
    <row r="11" spans="1:10" x14ac:dyDescent="0.25">
      <c r="A11" s="6" t="s">
        <v>9</v>
      </c>
      <c r="B11" s="7">
        <v>553</v>
      </c>
      <c r="C11" s="7">
        <v>13</v>
      </c>
      <c r="D11" s="7">
        <f t="shared" si="1"/>
        <v>566</v>
      </c>
      <c r="E11" s="7">
        <v>515</v>
      </c>
      <c r="F11" s="7">
        <v>36</v>
      </c>
      <c r="G11" s="7">
        <f t="shared" si="2"/>
        <v>551</v>
      </c>
      <c r="H11" s="8">
        <f t="shared" si="3"/>
        <v>-6.8716094032549728</v>
      </c>
      <c r="I11" s="8">
        <f t="shared" si="4"/>
        <v>176.92307692307691</v>
      </c>
      <c r="J11" s="9">
        <f t="shared" si="5"/>
        <v>-2.6501766784452299</v>
      </c>
    </row>
    <row r="12" spans="1:10" x14ac:dyDescent="0.25">
      <c r="A12" s="10" t="s">
        <v>10</v>
      </c>
      <c r="B12" s="3">
        <v>739</v>
      </c>
      <c r="C12" s="3">
        <v>0</v>
      </c>
      <c r="D12" s="3">
        <f t="shared" si="1"/>
        <v>739</v>
      </c>
      <c r="E12" s="3">
        <v>650</v>
      </c>
      <c r="F12" s="3">
        <v>0</v>
      </c>
      <c r="G12" s="3">
        <f t="shared" si="2"/>
        <v>650</v>
      </c>
      <c r="H12" s="4">
        <f t="shared" si="3"/>
        <v>-12.043301759133964</v>
      </c>
      <c r="I12" s="4">
        <f t="shared" si="4"/>
        <v>0</v>
      </c>
      <c r="J12" s="5">
        <f t="shared" si="5"/>
        <v>-12.043301759133964</v>
      </c>
    </row>
    <row r="13" spans="1:10" x14ac:dyDescent="0.25">
      <c r="A13" s="6" t="s">
        <v>11</v>
      </c>
      <c r="B13" s="7">
        <v>3487</v>
      </c>
      <c r="C13" s="7">
        <v>879</v>
      </c>
      <c r="D13" s="7">
        <f t="shared" si="1"/>
        <v>4366</v>
      </c>
      <c r="E13" s="7">
        <v>3105</v>
      </c>
      <c r="F13" s="7">
        <v>728</v>
      </c>
      <c r="G13" s="7">
        <f t="shared" si="2"/>
        <v>3833</v>
      </c>
      <c r="H13" s="8">
        <f t="shared" si="3"/>
        <v>-10.954975623745341</v>
      </c>
      <c r="I13" s="8">
        <f t="shared" si="4"/>
        <v>-17.178612059158134</v>
      </c>
      <c r="J13" s="9">
        <f t="shared" si="5"/>
        <v>-12.207970682546954</v>
      </c>
    </row>
    <row r="14" spans="1:10" x14ac:dyDescent="0.25">
      <c r="A14" s="10" t="s">
        <v>12</v>
      </c>
      <c r="B14" s="3">
        <v>2305</v>
      </c>
      <c r="C14" s="3">
        <v>135</v>
      </c>
      <c r="D14" s="3">
        <f t="shared" si="1"/>
        <v>2440</v>
      </c>
      <c r="E14" s="3">
        <v>2055</v>
      </c>
      <c r="F14" s="3">
        <v>219</v>
      </c>
      <c r="G14" s="3">
        <f t="shared" si="2"/>
        <v>2274</v>
      </c>
      <c r="H14" s="4">
        <f t="shared" si="3"/>
        <v>-10.845986984815619</v>
      </c>
      <c r="I14" s="4">
        <f t="shared" si="4"/>
        <v>62.222222222222221</v>
      </c>
      <c r="J14" s="5">
        <f t="shared" si="5"/>
        <v>-6.8032786885245899</v>
      </c>
    </row>
    <row r="15" spans="1:10" x14ac:dyDescent="0.25">
      <c r="A15" s="6" t="s">
        <v>13</v>
      </c>
      <c r="B15" s="7">
        <v>1089</v>
      </c>
      <c r="C15" s="7">
        <v>39</v>
      </c>
      <c r="D15" s="7">
        <f t="shared" si="1"/>
        <v>1128</v>
      </c>
      <c r="E15" s="7">
        <v>847</v>
      </c>
      <c r="F15" s="7">
        <v>25</v>
      </c>
      <c r="G15" s="7">
        <f t="shared" si="2"/>
        <v>872</v>
      </c>
      <c r="H15" s="8">
        <f t="shared" si="3"/>
        <v>-22.222222222222221</v>
      </c>
      <c r="I15" s="8">
        <f t="shared" si="4"/>
        <v>-35.897435897435898</v>
      </c>
      <c r="J15" s="9">
        <f t="shared" si="5"/>
        <v>-22.695035460992909</v>
      </c>
    </row>
    <row r="16" spans="1:10" x14ac:dyDescent="0.25">
      <c r="A16" s="10" t="s">
        <v>14</v>
      </c>
      <c r="B16" s="3">
        <v>1801</v>
      </c>
      <c r="C16" s="3">
        <v>346</v>
      </c>
      <c r="D16" s="3">
        <f t="shared" si="1"/>
        <v>2147</v>
      </c>
      <c r="E16" s="3">
        <v>1571</v>
      </c>
      <c r="F16" s="3">
        <v>326</v>
      </c>
      <c r="G16" s="3">
        <f t="shared" si="2"/>
        <v>1897</v>
      </c>
      <c r="H16" s="4">
        <f t="shared" si="3"/>
        <v>-12.770682953914491</v>
      </c>
      <c r="I16" s="4">
        <f t="shared" si="4"/>
        <v>-5.7803468208092488</v>
      </c>
      <c r="J16" s="5">
        <f t="shared" si="5"/>
        <v>-11.644154634373544</v>
      </c>
    </row>
    <row r="17" spans="1:10" x14ac:dyDescent="0.25">
      <c r="A17" s="6" t="s">
        <v>15</v>
      </c>
      <c r="B17" s="7">
        <v>216</v>
      </c>
      <c r="C17" s="7">
        <v>14</v>
      </c>
      <c r="D17" s="7">
        <f t="shared" si="1"/>
        <v>230</v>
      </c>
      <c r="E17" s="7">
        <v>183</v>
      </c>
      <c r="F17" s="7">
        <v>8</v>
      </c>
      <c r="G17" s="7">
        <f t="shared" si="2"/>
        <v>191</v>
      </c>
      <c r="H17" s="8">
        <f t="shared" si="3"/>
        <v>-15.277777777777779</v>
      </c>
      <c r="I17" s="8">
        <f t="shared" si="4"/>
        <v>-42.857142857142854</v>
      </c>
      <c r="J17" s="9">
        <f t="shared" si="5"/>
        <v>-16.956521739130434</v>
      </c>
    </row>
    <row r="18" spans="1:10" x14ac:dyDescent="0.25">
      <c r="A18" s="10" t="s">
        <v>16</v>
      </c>
      <c r="B18" s="3">
        <v>253</v>
      </c>
      <c r="C18" s="3">
        <v>0</v>
      </c>
      <c r="D18" s="3">
        <f t="shared" si="1"/>
        <v>253</v>
      </c>
      <c r="E18" s="3">
        <v>243</v>
      </c>
      <c r="F18" s="3">
        <v>0</v>
      </c>
      <c r="G18" s="3">
        <f t="shared" si="2"/>
        <v>243</v>
      </c>
      <c r="H18" s="4">
        <f t="shared" si="3"/>
        <v>-3.9525691699604746</v>
      </c>
      <c r="I18" s="4">
        <f t="shared" si="4"/>
        <v>0</v>
      </c>
      <c r="J18" s="5">
        <f t="shared" si="5"/>
        <v>-3.9525691699604746</v>
      </c>
    </row>
    <row r="19" spans="1:10" x14ac:dyDescent="0.25">
      <c r="A19" s="6" t="s">
        <v>17</v>
      </c>
      <c r="B19" s="7">
        <v>141</v>
      </c>
      <c r="C19" s="7">
        <v>35</v>
      </c>
      <c r="D19" s="7">
        <f t="shared" si="1"/>
        <v>176</v>
      </c>
      <c r="E19" s="7">
        <v>145</v>
      </c>
      <c r="F19" s="7">
        <v>30</v>
      </c>
      <c r="G19" s="7">
        <f t="shared" si="2"/>
        <v>175</v>
      </c>
      <c r="H19" s="8">
        <f t="shared" si="3"/>
        <v>2.8368794326241136</v>
      </c>
      <c r="I19" s="8">
        <f t="shared" si="4"/>
        <v>-14.285714285714285</v>
      </c>
      <c r="J19" s="9">
        <f t="shared" si="5"/>
        <v>-0.56818181818181823</v>
      </c>
    </row>
    <row r="20" spans="1:10" x14ac:dyDescent="0.25">
      <c r="A20" s="10" t="s">
        <v>57</v>
      </c>
      <c r="B20" s="3">
        <v>0</v>
      </c>
      <c r="C20" s="3">
        <v>0</v>
      </c>
      <c r="D20" s="3"/>
      <c r="E20" s="3">
        <v>0</v>
      </c>
      <c r="F20" s="3">
        <v>0</v>
      </c>
      <c r="G20" s="3"/>
      <c r="H20" s="4">
        <f t="shared" si="3"/>
        <v>0</v>
      </c>
      <c r="I20" s="4">
        <f t="shared" si="4"/>
        <v>0</v>
      </c>
      <c r="J20" s="5">
        <f t="shared" si="5"/>
        <v>0</v>
      </c>
    </row>
    <row r="21" spans="1:10" x14ac:dyDescent="0.25">
      <c r="A21" s="6" t="s">
        <v>18</v>
      </c>
      <c r="B21" s="7">
        <v>168</v>
      </c>
      <c r="C21" s="7">
        <v>6</v>
      </c>
      <c r="D21" s="7">
        <f t="shared" si="1"/>
        <v>174</v>
      </c>
      <c r="E21" s="7">
        <v>115</v>
      </c>
      <c r="F21" s="7">
        <v>4</v>
      </c>
      <c r="G21" s="7">
        <f t="shared" si="2"/>
        <v>119</v>
      </c>
      <c r="H21" s="8">
        <f t="shared" si="3"/>
        <v>-31.547619047619047</v>
      </c>
      <c r="I21" s="8">
        <f t="shared" si="4"/>
        <v>-33.333333333333329</v>
      </c>
      <c r="J21" s="9">
        <f t="shared" si="5"/>
        <v>-31.609195402298852</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553</v>
      </c>
      <c r="C23" s="7">
        <v>15</v>
      </c>
      <c r="D23" s="7">
        <f t="shared" si="1"/>
        <v>568</v>
      </c>
      <c r="E23" s="7">
        <v>534</v>
      </c>
      <c r="F23" s="7">
        <v>0</v>
      </c>
      <c r="G23" s="7">
        <f t="shared" si="2"/>
        <v>534</v>
      </c>
      <c r="H23" s="8">
        <f t="shared" si="3"/>
        <v>-3.4358047016274864</v>
      </c>
      <c r="I23" s="8">
        <f t="shared" si="4"/>
        <v>-100</v>
      </c>
      <c r="J23" s="9">
        <f t="shared" si="5"/>
        <v>-5.9859154929577461</v>
      </c>
    </row>
    <row r="24" spans="1:10" x14ac:dyDescent="0.25">
      <c r="A24" s="10" t="s">
        <v>21</v>
      </c>
      <c r="B24" s="3">
        <v>174</v>
      </c>
      <c r="C24" s="3">
        <v>24</v>
      </c>
      <c r="D24" s="3">
        <f t="shared" si="1"/>
        <v>198</v>
      </c>
      <c r="E24" s="3">
        <v>156</v>
      </c>
      <c r="F24" s="3">
        <v>0</v>
      </c>
      <c r="G24" s="3">
        <f t="shared" si="2"/>
        <v>156</v>
      </c>
      <c r="H24" s="4">
        <f t="shared" si="3"/>
        <v>-10.344827586206897</v>
      </c>
      <c r="I24" s="4">
        <f t="shared" si="4"/>
        <v>-100</v>
      </c>
      <c r="J24" s="5">
        <f t="shared" si="5"/>
        <v>-21.212121212121211</v>
      </c>
    </row>
    <row r="25" spans="1:10" x14ac:dyDescent="0.25">
      <c r="A25" s="6" t="s">
        <v>22</v>
      </c>
      <c r="B25" s="7">
        <v>185</v>
      </c>
      <c r="C25" s="7">
        <v>56</v>
      </c>
      <c r="D25" s="7">
        <f t="shared" si="1"/>
        <v>241</v>
      </c>
      <c r="E25" s="7">
        <v>154</v>
      </c>
      <c r="F25" s="7">
        <v>32</v>
      </c>
      <c r="G25" s="7">
        <f t="shared" si="2"/>
        <v>186</v>
      </c>
      <c r="H25" s="8">
        <f t="shared" si="3"/>
        <v>-16.756756756756758</v>
      </c>
      <c r="I25" s="8">
        <f t="shared" si="4"/>
        <v>-42.857142857142854</v>
      </c>
      <c r="J25" s="9">
        <f t="shared" si="5"/>
        <v>-22.821576763485478</v>
      </c>
    </row>
    <row r="26" spans="1:10" x14ac:dyDescent="0.25">
      <c r="A26" s="10" t="s">
        <v>23</v>
      </c>
      <c r="B26" s="3">
        <v>127</v>
      </c>
      <c r="C26" s="3">
        <v>3</v>
      </c>
      <c r="D26" s="3">
        <f t="shared" si="1"/>
        <v>130</v>
      </c>
      <c r="E26" s="3">
        <v>68</v>
      </c>
      <c r="F26" s="3">
        <v>0</v>
      </c>
      <c r="G26" s="3">
        <f t="shared" si="2"/>
        <v>68</v>
      </c>
      <c r="H26" s="4">
        <f t="shared" si="3"/>
        <v>-46.45669291338583</v>
      </c>
      <c r="I26" s="4">
        <f t="shared" si="4"/>
        <v>-100</v>
      </c>
      <c r="J26" s="5">
        <f t="shared" si="5"/>
        <v>-47.692307692307693</v>
      </c>
    </row>
    <row r="27" spans="1:10" x14ac:dyDescent="0.25">
      <c r="A27" s="6" t="s">
        <v>24</v>
      </c>
      <c r="B27" s="7">
        <v>0</v>
      </c>
      <c r="C27" s="7">
        <v>0</v>
      </c>
      <c r="D27" s="7"/>
      <c r="E27" s="7">
        <v>0</v>
      </c>
      <c r="F27" s="7">
        <v>0</v>
      </c>
      <c r="G27" s="7">
        <f t="shared" si="2"/>
        <v>0</v>
      </c>
      <c r="H27" s="8">
        <f t="shared" si="3"/>
        <v>0</v>
      </c>
      <c r="I27" s="8">
        <f t="shared" si="4"/>
        <v>0</v>
      </c>
      <c r="J27" s="9">
        <f t="shared" si="5"/>
        <v>0</v>
      </c>
    </row>
    <row r="28" spans="1:10" x14ac:dyDescent="0.25">
      <c r="A28" s="10" t="s">
        <v>25</v>
      </c>
      <c r="B28" s="3">
        <v>437</v>
      </c>
      <c r="C28" s="3">
        <v>98</v>
      </c>
      <c r="D28" s="3">
        <f t="shared" si="1"/>
        <v>535</v>
      </c>
      <c r="E28" s="3">
        <v>375</v>
      </c>
      <c r="F28" s="3">
        <v>113</v>
      </c>
      <c r="G28" s="3">
        <f t="shared" si="2"/>
        <v>488</v>
      </c>
      <c r="H28" s="4">
        <f t="shared" si="3"/>
        <v>-14.187643020594965</v>
      </c>
      <c r="I28" s="4">
        <f t="shared" si="4"/>
        <v>15.306122448979592</v>
      </c>
      <c r="J28" s="5">
        <f t="shared" si="5"/>
        <v>-8.7850467289719631</v>
      </c>
    </row>
    <row r="29" spans="1:10" x14ac:dyDescent="0.25">
      <c r="A29" s="6" t="s">
        <v>26</v>
      </c>
      <c r="B29" s="7">
        <v>1357</v>
      </c>
      <c r="C29" s="7">
        <v>105</v>
      </c>
      <c r="D29" s="7">
        <f t="shared" si="1"/>
        <v>1462</v>
      </c>
      <c r="E29" s="7">
        <v>1145</v>
      </c>
      <c r="F29" s="7">
        <v>55</v>
      </c>
      <c r="G29" s="7">
        <f t="shared" si="2"/>
        <v>1200</v>
      </c>
      <c r="H29" s="8">
        <f t="shared" si="3"/>
        <v>-15.622697126013266</v>
      </c>
      <c r="I29" s="8">
        <f t="shared" si="4"/>
        <v>-47.619047619047613</v>
      </c>
      <c r="J29" s="9">
        <f t="shared" si="5"/>
        <v>-17.920656634746923</v>
      </c>
    </row>
    <row r="30" spans="1:10" x14ac:dyDescent="0.25">
      <c r="A30" s="10" t="s">
        <v>27</v>
      </c>
      <c r="B30" s="3">
        <v>742</v>
      </c>
      <c r="C30" s="3">
        <v>18</v>
      </c>
      <c r="D30" s="3">
        <f t="shared" si="1"/>
        <v>760</v>
      </c>
      <c r="E30" s="3">
        <v>627</v>
      </c>
      <c r="F30" s="3">
        <v>26</v>
      </c>
      <c r="G30" s="3">
        <f t="shared" si="2"/>
        <v>653</v>
      </c>
      <c r="H30" s="4">
        <f t="shared" si="3"/>
        <v>-15.498652291105122</v>
      </c>
      <c r="I30" s="4">
        <f t="shared" si="4"/>
        <v>44.444444444444443</v>
      </c>
      <c r="J30" s="5">
        <f t="shared" si="5"/>
        <v>-14.078947368421051</v>
      </c>
    </row>
    <row r="31" spans="1:10" x14ac:dyDescent="0.25">
      <c r="A31" s="6" t="s">
        <v>28</v>
      </c>
      <c r="B31" s="7">
        <v>287</v>
      </c>
      <c r="C31" s="7">
        <v>0</v>
      </c>
      <c r="D31" s="7">
        <f t="shared" si="1"/>
        <v>287</v>
      </c>
      <c r="E31" s="7">
        <v>265</v>
      </c>
      <c r="F31" s="7">
        <v>8</v>
      </c>
      <c r="G31" s="7">
        <f t="shared" si="2"/>
        <v>273</v>
      </c>
      <c r="H31" s="8">
        <f t="shared" si="3"/>
        <v>-7.6655052264808354</v>
      </c>
      <c r="I31" s="8">
        <f t="shared" si="4"/>
        <v>0</v>
      </c>
      <c r="J31" s="9">
        <f t="shared" si="5"/>
        <v>-4.8780487804878048</v>
      </c>
    </row>
    <row r="32" spans="1:10" x14ac:dyDescent="0.25">
      <c r="A32" s="10" t="s">
        <v>58</v>
      </c>
      <c r="B32" s="3">
        <v>8</v>
      </c>
      <c r="C32" s="3">
        <v>126</v>
      </c>
      <c r="D32" s="3">
        <f t="shared" si="1"/>
        <v>134</v>
      </c>
      <c r="E32" s="3">
        <v>0</v>
      </c>
      <c r="F32" s="3">
        <v>113</v>
      </c>
      <c r="G32" s="3">
        <f t="shared" si="2"/>
        <v>113</v>
      </c>
      <c r="H32" s="4">
        <f t="shared" si="3"/>
        <v>-100</v>
      </c>
      <c r="I32" s="4">
        <f t="shared" si="4"/>
        <v>-10.317460317460316</v>
      </c>
      <c r="J32" s="5">
        <f t="shared" si="5"/>
        <v>-15.671641791044777</v>
      </c>
    </row>
    <row r="33" spans="1:10" x14ac:dyDescent="0.25">
      <c r="A33" s="6" t="s">
        <v>70</v>
      </c>
      <c r="B33" s="7">
        <v>61</v>
      </c>
      <c r="C33" s="7">
        <v>0</v>
      </c>
      <c r="D33" s="7">
        <f t="shared" si="1"/>
        <v>61</v>
      </c>
      <c r="E33" s="7">
        <v>92</v>
      </c>
      <c r="F33" s="7">
        <v>0</v>
      </c>
      <c r="G33" s="7">
        <f t="shared" si="2"/>
        <v>92</v>
      </c>
      <c r="H33" s="8">
        <f t="shared" si="3"/>
        <v>50.819672131147541</v>
      </c>
      <c r="I33" s="8">
        <f t="shared" si="4"/>
        <v>0</v>
      </c>
      <c r="J33" s="9">
        <f t="shared" si="5"/>
        <v>50.819672131147541</v>
      </c>
    </row>
    <row r="34" spans="1:10" x14ac:dyDescent="0.25">
      <c r="A34" s="10" t="s">
        <v>29</v>
      </c>
      <c r="B34" s="3">
        <v>799</v>
      </c>
      <c r="C34" s="3">
        <v>346</v>
      </c>
      <c r="D34" s="3">
        <f t="shared" si="1"/>
        <v>1145</v>
      </c>
      <c r="E34" s="3">
        <v>807</v>
      </c>
      <c r="F34" s="3">
        <v>307</v>
      </c>
      <c r="G34" s="3">
        <f t="shared" si="2"/>
        <v>1114</v>
      </c>
      <c r="H34" s="4">
        <f t="shared" si="3"/>
        <v>1.0012515644555695</v>
      </c>
      <c r="I34" s="4">
        <f t="shared" si="4"/>
        <v>-11.271676300578035</v>
      </c>
      <c r="J34" s="5">
        <f t="shared" si="5"/>
        <v>-2.7074235807860263</v>
      </c>
    </row>
    <row r="35" spans="1:10" x14ac:dyDescent="0.25">
      <c r="A35" s="6" t="s">
        <v>69</v>
      </c>
      <c r="B35" s="7">
        <v>259</v>
      </c>
      <c r="C35" s="7">
        <v>0</v>
      </c>
      <c r="D35" s="7">
        <f t="shared" si="1"/>
        <v>259</v>
      </c>
      <c r="E35" s="7">
        <v>234</v>
      </c>
      <c r="F35" s="7">
        <v>0</v>
      </c>
      <c r="G35" s="7">
        <f t="shared" si="2"/>
        <v>234</v>
      </c>
      <c r="H35" s="8">
        <f t="shared" si="3"/>
        <v>-9.6525096525096519</v>
      </c>
      <c r="I35" s="8">
        <f t="shared" si="4"/>
        <v>0</v>
      </c>
      <c r="J35" s="9">
        <f t="shared" si="5"/>
        <v>-9.6525096525096519</v>
      </c>
    </row>
    <row r="36" spans="1:10" x14ac:dyDescent="0.25">
      <c r="A36" s="10" t="s">
        <v>30</v>
      </c>
      <c r="B36" s="3">
        <v>66</v>
      </c>
      <c r="C36" s="3">
        <v>5</v>
      </c>
      <c r="D36" s="3">
        <f t="shared" si="1"/>
        <v>71</v>
      </c>
      <c r="E36" s="3">
        <v>63</v>
      </c>
      <c r="F36" s="3">
        <v>78</v>
      </c>
      <c r="G36" s="3">
        <f t="shared" si="2"/>
        <v>141</v>
      </c>
      <c r="H36" s="4">
        <f t="shared" si="3"/>
        <v>-4.5454545454545459</v>
      </c>
      <c r="I36" s="4">
        <f t="shared" si="4"/>
        <v>1460</v>
      </c>
      <c r="J36" s="5">
        <f t="shared" si="5"/>
        <v>98.591549295774655</v>
      </c>
    </row>
    <row r="37" spans="1:10" x14ac:dyDescent="0.25">
      <c r="A37" s="6" t="s">
        <v>31</v>
      </c>
      <c r="B37" s="7">
        <v>215</v>
      </c>
      <c r="C37" s="7">
        <v>8</v>
      </c>
      <c r="D37" s="7">
        <f t="shared" si="1"/>
        <v>223</v>
      </c>
      <c r="E37" s="7">
        <v>200</v>
      </c>
      <c r="F37" s="7">
        <v>0</v>
      </c>
      <c r="G37" s="7">
        <f t="shared" si="2"/>
        <v>200</v>
      </c>
      <c r="H37" s="8">
        <f t="shared" si="3"/>
        <v>-6.9767441860465116</v>
      </c>
      <c r="I37" s="8">
        <f t="shared" si="4"/>
        <v>-100</v>
      </c>
      <c r="J37" s="9">
        <f t="shared" si="5"/>
        <v>-10.31390134529148</v>
      </c>
    </row>
    <row r="38" spans="1:10" x14ac:dyDescent="0.25">
      <c r="A38" s="10" t="s">
        <v>32</v>
      </c>
      <c r="B38" s="3">
        <v>553</v>
      </c>
      <c r="C38" s="3">
        <v>0</v>
      </c>
      <c r="D38" s="3">
        <f t="shared" si="1"/>
        <v>553</v>
      </c>
      <c r="E38" s="3">
        <v>532</v>
      </c>
      <c r="F38" s="3">
        <v>0</v>
      </c>
      <c r="G38" s="3">
        <f t="shared" si="2"/>
        <v>532</v>
      </c>
      <c r="H38" s="4">
        <f t="shared" si="3"/>
        <v>-3.79746835443038</v>
      </c>
      <c r="I38" s="4">
        <f t="shared" si="4"/>
        <v>0</v>
      </c>
      <c r="J38" s="5">
        <f t="shared" si="5"/>
        <v>-3.79746835443038</v>
      </c>
    </row>
    <row r="39" spans="1:10" x14ac:dyDescent="0.25">
      <c r="A39" s="6" t="s">
        <v>33</v>
      </c>
      <c r="B39" s="7">
        <v>47</v>
      </c>
      <c r="C39" s="7">
        <v>13</v>
      </c>
      <c r="D39" s="7">
        <f t="shared" si="1"/>
        <v>60</v>
      </c>
      <c r="E39" s="7">
        <v>40</v>
      </c>
      <c r="F39" s="7">
        <v>4</v>
      </c>
      <c r="G39" s="7">
        <f t="shared" si="2"/>
        <v>44</v>
      </c>
      <c r="H39" s="8">
        <f t="shared" si="3"/>
        <v>-14.893617021276595</v>
      </c>
      <c r="I39" s="8">
        <f t="shared" si="4"/>
        <v>-69.230769230769226</v>
      </c>
      <c r="J39" s="9">
        <f t="shared" si="5"/>
        <v>-26.666666666666668</v>
      </c>
    </row>
    <row r="40" spans="1:10" x14ac:dyDescent="0.25">
      <c r="A40" s="10" t="s">
        <v>34</v>
      </c>
      <c r="B40" s="3">
        <v>1330</v>
      </c>
      <c r="C40" s="3">
        <v>358</v>
      </c>
      <c r="D40" s="3">
        <f t="shared" si="1"/>
        <v>1688</v>
      </c>
      <c r="E40" s="3">
        <v>1385</v>
      </c>
      <c r="F40" s="3">
        <v>425</v>
      </c>
      <c r="G40" s="3">
        <f t="shared" si="2"/>
        <v>1810</v>
      </c>
      <c r="H40" s="4">
        <f t="shared" si="3"/>
        <v>4.1353383458646613</v>
      </c>
      <c r="I40" s="4">
        <f t="shared" si="4"/>
        <v>18.715083798882681</v>
      </c>
      <c r="J40" s="5">
        <f t="shared" si="5"/>
        <v>7.2274881516587675</v>
      </c>
    </row>
    <row r="41" spans="1:10" x14ac:dyDescent="0.25">
      <c r="A41" s="6" t="s">
        <v>35</v>
      </c>
      <c r="B41" s="7">
        <v>40</v>
      </c>
      <c r="C41" s="7">
        <v>20</v>
      </c>
      <c r="D41" s="7">
        <f t="shared" si="1"/>
        <v>60</v>
      </c>
      <c r="E41" s="7">
        <v>42</v>
      </c>
      <c r="F41" s="7">
        <v>20</v>
      </c>
      <c r="G41" s="7">
        <f t="shared" si="2"/>
        <v>62</v>
      </c>
      <c r="H41" s="8">
        <f t="shared" si="3"/>
        <v>5</v>
      </c>
      <c r="I41" s="8">
        <f t="shared" si="4"/>
        <v>0</v>
      </c>
      <c r="J41" s="9">
        <f t="shared" si="5"/>
        <v>3.3333333333333335</v>
      </c>
    </row>
    <row r="42" spans="1:10" x14ac:dyDescent="0.25">
      <c r="A42" s="10" t="s">
        <v>36</v>
      </c>
      <c r="B42" s="3">
        <v>678</v>
      </c>
      <c r="C42" s="3">
        <v>185</v>
      </c>
      <c r="D42" s="3">
        <f t="shared" si="1"/>
        <v>863</v>
      </c>
      <c r="E42" s="3">
        <v>603</v>
      </c>
      <c r="F42" s="3">
        <v>114</v>
      </c>
      <c r="G42" s="3">
        <f t="shared" si="2"/>
        <v>717</v>
      </c>
      <c r="H42" s="4">
        <f t="shared" si="3"/>
        <v>-11.061946902654867</v>
      </c>
      <c r="I42" s="4">
        <f t="shared" si="4"/>
        <v>-38.378378378378379</v>
      </c>
      <c r="J42" s="5">
        <f t="shared" si="5"/>
        <v>-16.917728852838934</v>
      </c>
    </row>
    <row r="43" spans="1:10" x14ac:dyDescent="0.25">
      <c r="A43" s="6" t="s">
        <v>37</v>
      </c>
      <c r="B43" s="7">
        <v>626</v>
      </c>
      <c r="C43" s="7">
        <v>21</v>
      </c>
      <c r="D43" s="7">
        <f t="shared" si="1"/>
        <v>647</v>
      </c>
      <c r="E43" s="7">
        <v>569</v>
      </c>
      <c r="F43" s="7">
        <v>8</v>
      </c>
      <c r="G43" s="7">
        <f t="shared" si="2"/>
        <v>577</v>
      </c>
      <c r="H43" s="8">
        <f t="shared" si="3"/>
        <v>-9.1054313099041533</v>
      </c>
      <c r="I43" s="8">
        <f t="shared" si="4"/>
        <v>-61.904761904761905</v>
      </c>
      <c r="J43" s="9">
        <f t="shared" si="5"/>
        <v>-10.819165378670787</v>
      </c>
    </row>
    <row r="44" spans="1:10" x14ac:dyDescent="0.25">
      <c r="A44" s="10" t="s">
        <v>38</v>
      </c>
      <c r="B44" s="3">
        <v>605</v>
      </c>
      <c r="C44" s="3">
        <v>3</v>
      </c>
      <c r="D44" s="3">
        <f t="shared" si="1"/>
        <v>608</v>
      </c>
      <c r="E44" s="3">
        <v>507</v>
      </c>
      <c r="F44" s="3">
        <v>0</v>
      </c>
      <c r="G44" s="3">
        <f t="shared" si="2"/>
        <v>507</v>
      </c>
      <c r="H44" s="4">
        <f t="shared" si="3"/>
        <v>-16.198347107438018</v>
      </c>
      <c r="I44" s="4">
        <f t="shared" si="4"/>
        <v>-100</v>
      </c>
      <c r="J44" s="5">
        <f t="shared" si="5"/>
        <v>-16.611842105263158</v>
      </c>
    </row>
    <row r="45" spans="1:10" x14ac:dyDescent="0.25">
      <c r="A45" s="6" t="s">
        <v>73</v>
      </c>
      <c r="B45" s="7">
        <v>415</v>
      </c>
      <c r="C45" s="7">
        <v>0</v>
      </c>
      <c r="D45" s="7">
        <f t="shared" si="1"/>
        <v>415</v>
      </c>
      <c r="E45" s="7">
        <v>295</v>
      </c>
      <c r="F45" s="7">
        <v>0</v>
      </c>
      <c r="G45" s="7">
        <f t="shared" si="2"/>
        <v>295</v>
      </c>
      <c r="H45" s="8">
        <f t="shared" si="3"/>
        <v>-28.915662650602407</v>
      </c>
      <c r="I45" s="8">
        <f t="shared" si="4"/>
        <v>0</v>
      </c>
      <c r="J45" s="9">
        <f t="shared" si="5"/>
        <v>-28.915662650602407</v>
      </c>
    </row>
    <row r="46" spans="1:10" x14ac:dyDescent="0.25">
      <c r="A46" s="10" t="s">
        <v>39</v>
      </c>
      <c r="B46" s="3">
        <v>197</v>
      </c>
      <c r="C46" s="3">
        <v>4</v>
      </c>
      <c r="D46" s="3">
        <f t="shared" si="1"/>
        <v>201</v>
      </c>
      <c r="E46" s="3">
        <v>245</v>
      </c>
      <c r="F46" s="3">
        <v>7</v>
      </c>
      <c r="G46" s="3">
        <f t="shared" si="2"/>
        <v>252</v>
      </c>
      <c r="H46" s="4">
        <f t="shared" si="3"/>
        <v>24.36548223350254</v>
      </c>
      <c r="I46" s="4">
        <f t="shared" si="4"/>
        <v>75</v>
      </c>
      <c r="J46" s="5">
        <f t="shared" si="5"/>
        <v>25.373134328358208</v>
      </c>
    </row>
    <row r="47" spans="1:10" x14ac:dyDescent="0.25">
      <c r="A47" s="6" t="s">
        <v>40</v>
      </c>
      <c r="B47" s="7">
        <v>708</v>
      </c>
      <c r="C47" s="7">
        <v>28</v>
      </c>
      <c r="D47" s="7">
        <f t="shared" si="1"/>
        <v>736</v>
      </c>
      <c r="E47" s="7">
        <v>660</v>
      </c>
      <c r="F47" s="7">
        <v>8</v>
      </c>
      <c r="G47" s="7">
        <f t="shared" si="2"/>
        <v>668</v>
      </c>
      <c r="H47" s="8">
        <f t="shared" si="3"/>
        <v>-6.7796610169491522</v>
      </c>
      <c r="I47" s="8">
        <f t="shared" si="4"/>
        <v>-71.428571428571431</v>
      </c>
      <c r="J47" s="9">
        <f t="shared" si="5"/>
        <v>-9.2391304347826075</v>
      </c>
    </row>
    <row r="48" spans="1:10" x14ac:dyDescent="0.25">
      <c r="A48" s="10" t="s">
        <v>41</v>
      </c>
      <c r="B48" s="3">
        <v>1207</v>
      </c>
      <c r="C48" s="3">
        <v>148</v>
      </c>
      <c r="D48" s="3">
        <f t="shared" si="1"/>
        <v>1355</v>
      </c>
      <c r="E48" s="3">
        <v>1076</v>
      </c>
      <c r="F48" s="3">
        <v>71</v>
      </c>
      <c r="G48" s="3">
        <f t="shared" si="2"/>
        <v>1147</v>
      </c>
      <c r="H48" s="4">
        <f t="shared" si="3"/>
        <v>-10.853355426677712</v>
      </c>
      <c r="I48" s="4">
        <f t="shared" si="4"/>
        <v>-52.027027027027032</v>
      </c>
      <c r="J48" s="5">
        <f t="shared" si="5"/>
        <v>-15.350553505535055</v>
      </c>
    </row>
    <row r="49" spans="1:10" x14ac:dyDescent="0.25">
      <c r="A49" s="6" t="s">
        <v>42</v>
      </c>
      <c r="B49" s="7">
        <v>0</v>
      </c>
      <c r="C49" s="7">
        <v>0</v>
      </c>
      <c r="D49" s="7">
        <f t="shared" si="1"/>
        <v>0</v>
      </c>
      <c r="E49" s="7">
        <v>0</v>
      </c>
      <c r="F49" s="7">
        <v>0</v>
      </c>
      <c r="G49" s="7">
        <f t="shared" si="2"/>
        <v>0</v>
      </c>
      <c r="H49" s="8">
        <f t="shared" si="3"/>
        <v>0</v>
      </c>
      <c r="I49" s="8">
        <f t="shared" si="4"/>
        <v>0</v>
      </c>
      <c r="J49" s="9">
        <f t="shared" si="5"/>
        <v>0</v>
      </c>
    </row>
    <row r="50" spans="1:10" x14ac:dyDescent="0.25">
      <c r="A50" s="10" t="s">
        <v>43</v>
      </c>
      <c r="B50" s="3">
        <v>120</v>
      </c>
      <c r="C50" s="3">
        <v>15</v>
      </c>
      <c r="D50" s="3">
        <f t="shared" si="1"/>
        <v>135</v>
      </c>
      <c r="E50" s="3">
        <v>109</v>
      </c>
      <c r="F50" s="3">
        <v>0</v>
      </c>
      <c r="G50" s="3">
        <f t="shared" si="2"/>
        <v>109</v>
      </c>
      <c r="H50" s="4">
        <f t="shared" si="3"/>
        <v>-9.1666666666666661</v>
      </c>
      <c r="I50" s="4">
        <f t="shared" si="4"/>
        <v>-100</v>
      </c>
      <c r="J50" s="5">
        <f t="shared" si="5"/>
        <v>-19.25925925925926</v>
      </c>
    </row>
    <row r="51" spans="1:10" x14ac:dyDescent="0.25">
      <c r="A51" s="6" t="s">
        <v>44</v>
      </c>
      <c r="B51" s="7">
        <v>335</v>
      </c>
      <c r="C51" s="7">
        <v>11</v>
      </c>
      <c r="D51" s="7">
        <f t="shared" si="1"/>
        <v>346</v>
      </c>
      <c r="E51" s="7">
        <v>354</v>
      </c>
      <c r="F51" s="7">
        <v>4</v>
      </c>
      <c r="G51" s="7">
        <f t="shared" si="2"/>
        <v>358</v>
      </c>
      <c r="H51" s="8">
        <f t="shared" si="3"/>
        <v>5.6716417910447765</v>
      </c>
      <c r="I51" s="8">
        <f t="shared" si="4"/>
        <v>-63.636363636363633</v>
      </c>
      <c r="J51" s="9">
        <f t="shared" si="5"/>
        <v>3.4682080924855487</v>
      </c>
    </row>
    <row r="52" spans="1:10" x14ac:dyDescent="0.25">
      <c r="A52" s="10" t="s">
        <v>45</v>
      </c>
      <c r="B52" s="3">
        <v>608</v>
      </c>
      <c r="C52" s="3">
        <v>71</v>
      </c>
      <c r="D52" s="3">
        <f t="shared" si="1"/>
        <v>679</v>
      </c>
      <c r="E52" s="3">
        <v>496</v>
      </c>
      <c r="F52" s="3">
        <v>11</v>
      </c>
      <c r="G52" s="3">
        <f t="shared" si="2"/>
        <v>507</v>
      </c>
      <c r="H52" s="4">
        <f t="shared" si="3"/>
        <v>-18.421052631578945</v>
      </c>
      <c r="I52" s="4">
        <f t="shared" si="4"/>
        <v>-84.507042253521121</v>
      </c>
      <c r="J52" s="5">
        <f t="shared" si="5"/>
        <v>-25.331369661266567</v>
      </c>
    </row>
    <row r="53" spans="1:10" x14ac:dyDescent="0.25">
      <c r="A53" s="6" t="s">
        <v>46</v>
      </c>
      <c r="B53" s="7">
        <v>368</v>
      </c>
      <c r="C53" s="7">
        <v>0</v>
      </c>
      <c r="D53" s="7">
        <f t="shared" si="1"/>
        <v>368</v>
      </c>
      <c r="E53" s="7">
        <v>316</v>
      </c>
      <c r="F53" s="7">
        <v>0</v>
      </c>
      <c r="G53" s="7">
        <f t="shared" si="2"/>
        <v>316</v>
      </c>
      <c r="H53" s="8">
        <f t="shared" si="3"/>
        <v>-14.130434782608695</v>
      </c>
      <c r="I53" s="8">
        <f t="shared" si="4"/>
        <v>0</v>
      </c>
      <c r="J53" s="9">
        <f t="shared" si="5"/>
        <v>-14.130434782608695</v>
      </c>
    </row>
    <row r="54" spans="1:10" x14ac:dyDescent="0.25">
      <c r="A54" s="10" t="s">
        <v>47</v>
      </c>
      <c r="B54" s="3">
        <v>59</v>
      </c>
      <c r="C54" s="3">
        <v>25</v>
      </c>
      <c r="D54" s="3">
        <f t="shared" si="1"/>
        <v>84</v>
      </c>
      <c r="E54" s="3">
        <v>37</v>
      </c>
      <c r="F54" s="3">
        <v>61</v>
      </c>
      <c r="G54" s="3">
        <f t="shared" si="2"/>
        <v>98</v>
      </c>
      <c r="H54" s="4">
        <f t="shared" si="3"/>
        <v>-37.288135593220339</v>
      </c>
      <c r="I54" s="4">
        <f t="shared" si="4"/>
        <v>144</v>
      </c>
      <c r="J54" s="5">
        <f t="shared" si="5"/>
        <v>16.666666666666664</v>
      </c>
    </row>
    <row r="55" spans="1:10" x14ac:dyDescent="0.25">
      <c r="A55" s="6" t="s">
        <v>48</v>
      </c>
      <c r="B55" s="7">
        <v>0</v>
      </c>
      <c r="C55" s="7">
        <v>0</v>
      </c>
      <c r="D55" s="7">
        <f t="shared" si="1"/>
        <v>0</v>
      </c>
      <c r="E55" s="7">
        <v>0</v>
      </c>
      <c r="F55" s="7">
        <v>0</v>
      </c>
      <c r="G55" s="7">
        <f t="shared" si="2"/>
        <v>0</v>
      </c>
      <c r="H55" s="8">
        <f t="shared" si="3"/>
        <v>0</v>
      </c>
      <c r="I55" s="8">
        <f t="shared" si="4"/>
        <v>0</v>
      </c>
      <c r="J55" s="9">
        <f t="shared" si="5"/>
        <v>0</v>
      </c>
    </row>
    <row r="56" spans="1:10" x14ac:dyDescent="0.25">
      <c r="A56" s="10" t="s">
        <v>49</v>
      </c>
      <c r="B56" s="3">
        <v>8</v>
      </c>
      <c r="C56" s="3">
        <v>0</v>
      </c>
      <c r="D56" s="3">
        <f t="shared" si="1"/>
        <v>8</v>
      </c>
      <c r="E56" s="3">
        <v>14</v>
      </c>
      <c r="F56" s="3">
        <v>0</v>
      </c>
      <c r="G56" s="3">
        <f>+E56+F56</f>
        <v>14</v>
      </c>
      <c r="H56" s="4">
        <f t="shared" si="3"/>
        <v>75</v>
      </c>
      <c r="I56" s="4">
        <f t="shared" si="4"/>
        <v>0</v>
      </c>
      <c r="J56" s="5">
        <f t="shared" si="5"/>
        <v>75</v>
      </c>
    </row>
    <row r="57" spans="1:10" x14ac:dyDescent="0.25">
      <c r="A57" s="6" t="s">
        <v>50</v>
      </c>
      <c r="B57" s="7">
        <v>1186</v>
      </c>
      <c r="C57" s="7">
        <v>14</v>
      </c>
      <c r="D57" s="7">
        <f t="shared" si="1"/>
        <v>1200</v>
      </c>
      <c r="E57" s="7">
        <v>1055</v>
      </c>
      <c r="F57" s="7">
        <v>0</v>
      </c>
      <c r="G57" s="7">
        <f t="shared" si="2"/>
        <v>1055</v>
      </c>
      <c r="H57" s="8">
        <f t="shared" si="3"/>
        <v>-11.045531197301855</v>
      </c>
      <c r="I57" s="8">
        <f t="shared" si="4"/>
        <v>-100</v>
      </c>
      <c r="J57" s="9">
        <f t="shared" si="5"/>
        <v>-12.083333333333334</v>
      </c>
    </row>
    <row r="58" spans="1:10" x14ac:dyDescent="0.25">
      <c r="A58" s="10" t="s">
        <v>59</v>
      </c>
      <c r="B58" s="3">
        <v>65</v>
      </c>
      <c r="C58" s="3">
        <v>19</v>
      </c>
      <c r="D58" s="3">
        <f t="shared" si="1"/>
        <v>84</v>
      </c>
      <c r="E58" s="3">
        <v>50</v>
      </c>
      <c r="F58" s="3">
        <v>12</v>
      </c>
      <c r="G58" s="3">
        <f t="shared" si="2"/>
        <v>62</v>
      </c>
      <c r="H58" s="4">
        <f t="shared" si="3"/>
        <v>-23.076923076923077</v>
      </c>
      <c r="I58" s="4">
        <f t="shared" si="4"/>
        <v>-36.84210526315789</v>
      </c>
      <c r="J58" s="5">
        <f t="shared" si="5"/>
        <v>-26.190476190476193</v>
      </c>
    </row>
    <row r="59" spans="1:10" x14ac:dyDescent="0.25">
      <c r="A59" s="6" t="s">
        <v>60</v>
      </c>
      <c r="B59" s="7">
        <v>0</v>
      </c>
      <c r="C59" s="7">
        <v>0</v>
      </c>
      <c r="D59" s="7">
        <f t="shared" si="1"/>
        <v>0</v>
      </c>
      <c r="E59" s="7">
        <v>0</v>
      </c>
      <c r="F59" s="7">
        <v>0</v>
      </c>
      <c r="G59" s="7">
        <f t="shared" si="2"/>
        <v>0</v>
      </c>
      <c r="H59" s="8">
        <f t="shared" si="3"/>
        <v>0</v>
      </c>
      <c r="I59" s="8">
        <f t="shared" si="4"/>
        <v>0</v>
      </c>
      <c r="J59" s="9">
        <f t="shared" si="5"/>
        <v>0</v>
      </c>
    </row>
    <row r="60" spans="1:10" x14ac:dyDescent="0.25">
      <c r="A60" s="11" t="s">
        <v>51</v>
      </c>
      <c r="B60" s="22">
        <f>+B61-SUM(B6+B10+B32+B20+B58+B59)</f>
        <v>64013</v>
      </c>
      <c r="C60" s="22">
        <f t="shared" ref="C60:D60" si="6">+C61-SUM(C6+C10+C32+C20+C58+C59)</f>
        <v>172258</v>
      </c>
      <c r="D60" s="22">
        <f t="shared" si="6"/>
        <v>236271</v>
      </c>
      <c r="E60" s="22">
        <f>+E61-SUM(E6+E10+E32+E20+E58+E59+E5)</f>
        <v>55169</v>
      </c>
      <c r="F60" s="22">
        <f t="shared" ref="F60:G60" si="7">+F61-SUM(F6+F10+F32+F20+F58+F59+F5)</f>
        <v>183955</v>
      </c>
      <c r="G60" s="22">
        <f t="shared" si="7"/>
        <v>239124</v>
      </c>
      <c r="H60" s="23">
        <f>+IFERROR(((E60-B60)/B60)*100,0)</f>
        <v>-13.815943636448846</v>
      </c>
      <c r="I60" s="23">
        <f t="shared" si="4"/>
        <v>6.7903958016463681</v>
      </c>
      <c r="J60" s="23">
        <f t="shared" si="5"/>
        <v>1.207511713244537</v>
      </c>
    </row>
    <row r="61" spans="1:10" x14ac:dyDescent="0.25">
      <c r="A61" s="14" t="s">
        <v>52</v>
      </c>
      <c r="B61" s="24">
        <f>SUM(B4:B59)</f>
        <v>76324</v>
      </c>
      <c r="C61" s="24">
        <f t="shared" ref="C61:F61" si="8">SUM(C4:C59)</f>
        <v>184029</v>
      </c>
      <c r="D61" s="24">
        <f t="shared" si="8"/>
        <v>260353</v>
      </c>
      <c r="E61" s="24">
        <f t="shared" si="8"/>
        <v>67999</v>
      </c>
      <c r="F61" s="24">
        <f t="shared" si="8"/>
        <v>201642</v>
      </c>
      <c r="G61" s="24">
        <f>SUM(G4:G59)</f>
        <v>269641</v>
      </c>
      <c r="H61" s="25">
        <f>+IFERROR(((E61-B61)/B61)*100,0)</f>
        <v>-10.907447198784132</v>
      </c>
      <c r="I61" s="25">
        <f t="shared" ref="I61" si="9">+IFERROR(((F61-C61)/C61)*100,0)</f>
        <v>9.5707741714621068</v>
      </c>
      <c r="J61" s="25">
        <f t="shared" ref="J61" si="10">+IFERROR(((G61-D61)/D61)*100,0)</f>
        <v>3.5674641736411719</v>
      </c>
    </row>
    <row r="62" spans="1:10" x14ac:dyDescent="0.25">
      <c r="A62" s="26"/>
      <c r="B62" s="27"/>
      <c r="C62" s="27"/>
      <c r="D62" s="27"/>
      <c r="E62" s="27"/>
      <c r="F62" s="27"/>
      <c r="G62" s="27"/>
      <c r="H62" s="27"/>
      <c r="I62" s="27"/>
      <c r="J62" s="28"/>
    </row>
    <row r="63" spans="1:10" x14ac:dyDescent="0.25">
      <c r="A63" s="26" t="s">
        <v>68</v>
      </c>
      <c r="B63" s="27"/>
      <c r="C63" s="27"/>
      <c r="D63" s="27"/>
      <c r="E63" s="27"/>
      <c r="F63" s="27"/>
      <c r="G63" s="27"/>
      <c r="H63" s="27"/>
      <c r="I63" s="27"/>
      <c r="J63" s="28"/>
    </row>
    <row r="64" spans="1:10" ht="15.75" thickBot="1" x14ac:dyDescent="0.3">
      <c r="A64" s="29"/>
      <c r="B64" s="30"/>
      <c r="C64" s="30"/>
      <c r="D64" s="30"/>
      <c r="E64" s="30"/>
      <c r="F64" s="30"/>
      <c r="G64" s="30"/>
      <c r="H64" s="30"/>
      <c r="I64" s="30"/>
      <c r="J64" s="31"/>
    </row>
    <row r="65" spans="1:10" ht="45.75" customHeight="1" x14ac:dyDescent="0.25">
      <c r="A65" s="48" t="s">
        <v>72</v>
      </c>
      <c r="B65" s="48"/>
      <c r="C65" s="48"/>
      <c r="D65" s="48"/>
      <c r="E65" s="48"/>
      <c r="F65" s="48"/>
      <c r="G65" s="48"/>
      <c r="H65" s="48"/>
      <c r="I65" s="48"/>
      <c r="J65" s="48"/>
    </row>
    <row r="67" spans="1:10" x14ac:dyDescent="0.25">
      <c r="B67" s="38"/>
      <c r="C67" s="38"/>
      <c r="D67" s="38"/>
      <c r="E67" s="38"/>
      <c r="F67" s="38"/>
      <c r="G67" s="38"/>
    </row>
    <row r="68" spans="1:10" x14ac:dyDescent="0.25">
      <c r="B68" s="38"/>
      <c r="C68" s="38"/>
      <c r="D68" s="38"/>
      <c r="E68" s="38"/>
      <c r="F68" s="38"/>
      <c r="G68" s="38"/>
    </row>
  </sheetData>
  <mergeCells count="6">
    <mergeCell ref="A65:J65"/>
    <mergeCell ref="A1:J1"/>
    <mergeCell ref="A2:A3"/>
    <mergeCell ref="B2:D2"/>
    <mergeCell ref="E2:G2"/>
    <mergeCell ref="H2:J2"/>
  </mergeCells>
  <conditionalFormatting sqref="H8:J59">
    <cfRule type="cellIs" dxfId="5" priority="1" operator="equal">
      <formula>0</formula>
    </cfRule>
  </conditionalFormatting>
  <conditionalFormatting sqref="H4:J5">
    <cfRule type="cellIs" dxfId="4" priority="5" operator="equal">
      <formula>0</formula>
    </cfRule>
  </conditionalFormatting>
  <conditionalFormatting sqref="B4:G5">
    <cfRule type="cellIs" dxfId="3" priority="6" operator="equal">
      <formula>0</formula>
    </cfRule>
  </conditionalFormatting>
  <conditionalFormatting sqref="B6:G7">
    <cfRule type="cellIs" dxfId="2" priority="4" operator="equal">
      <formula>0</formula>
    </cfRule>
  </conditionalFormatting>
  <conditionalFormatting sqref="H6:J7">
    <cfRule type="cellIs" dxfId="1" priority="3" operator="equal">
      <formula>0</formula>
    </cfRule>
  </conditionalFormatting>
  <conditionalFormatting sqref="B8:G59">
    <cfRule type="cellIs" dxfId="0"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ignoredErrors>
    <ignoredError sqref="G56 D5 G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A79FC4-28FF-42CC-B867-E0477024A986}"/>
</file>

<file path=customXml/itemProps2.xml><?xml version="1.0" encoding="utf-8"?>
<ds:datastoreItem xmlns:ds="http://schemas.openxmlformats.org/officeDocument/2006/customXml" ds:itemID="{31298E35-05D8-4B64-BF29-0BC6C0F6A300}"/>
</file>

<file path=customXml/itemProps3.xml><?xml version="1.0" encoding="utf-8"?>
<ds:datastoreItem xmlns:ds="http://schemas.openxmlformats.org/officeDocument/2006/customXml" ds:itemID="{9566DE03-557A-4DC5-90BD-BEECECFFA7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TÜM UÇAK</vt:lpstr>
      <vt:lpstr>YOLCU</vt:lpstr>
      <vt:lpstr>TİCARİ UÇAK</vt:lpstr>
      <vt:lpstr>YÜK </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Sevil KAPLAN</cp:lastModifiedBy>
  <cp:lastPrinted>2019-02-05T07:52:02Z</cp:lastPrinted>
  <dcterms:created xsi:type="dcterms:W3CDTF">2017-03-06T11:35:15Z</dcterms:created>
  <dcterms:modified xsi:type="dcterms:W3CDTF">2019-02-05T12:08:04Z</dcterms:modified>
</cp:coreProperties>
</file>